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0470" activeTab="2"/>
  </bookViews>
  <sheets>
    <sheet name="Arkusz1" sheetId="1" r:id="rId1"/>
    <sheet name="drogi wewnętrzne" sheetId="2" r:id="rId2"/>
    <sheet name="WYKAZ ULIC" sheetId="3" r:id="rId3"/>
    <sheet name="Kosztorys zbiorczy" sheetId="4" r:id="rId4"/>
  </sheets>
  <definedNames/>
  <calcPr fullCalcOnLoad="1"/>
</workbook>
</file>

<file path=xl/sharedStrings.xml><?xml version="1.0" encoding="utf-8"?>
<sst xmlns="http://schemas.openxmlformats.org/spreadsheetml/2006/main" count="1007" uniqueCount="686">
  <si>
    <t>Lp.</t>
  </si>
  <si>
    <t>Nazwa ulicy</t>
  </si>
  <si>
    <t>Numer ewidencyjny</t>
  </si>
  <si>
    <t>kategoria</t>
  </si>
  <si>
    <t>klasa</t>
  </si>
  <si>
    <t>Przebieg</t>
  </si>
  <si>
    <t>długość km</t>
  </si>
  <si>
    <t>powierzchnia całkowita jezdni m2</t>
  </si>
  <si>
    <t>powierzchnia czyszczenia mechanicznego jezdni m2</t>
  </si>
  <si>
    <t>powierzchnia czyszczenia ręcznego jezdni m2</t>
  </si>
  <si>
    <t>od</t>
  </si>
  <si>
    <t>do</t>
  </si>
  <si>
    <t>ul.</t>
  </si>
  <si>
    <t>gminna</t>
  </si>
  <si>
    <t>D</t>
  </si>
  <si>
    <t>ul.</t>
  </si>
  <si>
    <t>Armii Krajowej</t>
  </si>
  <si>
    <t>powiatowa</t>
  </si>
  <si>
    <t>Z</t>
  </si>
  <si>
    <r>
      <rPr>
        <sz val="10"/>
        <rFont val="Arial CE"/>
        <family val="0"/>
      </rPr>
      <t>granica m. Świętochłowice</t>
    </r>
  </si>
  <si>
    <r>
      <rPr>
        <sz val="10"/>
        <rFont val="Arial CE"/>
        <family val="0"/>
      </rPr>
      <t>granica m. Katowice</t>
    </r>
  </si>
  <si>
    <t>L</t>
  </si>
  <si>
    <t>ul.</t>
  </si>
  <si>
    <t>św. Barbary</t>
  </si>
  <si>
    <t>gminna</t>
  </si>
  <si>
    <t>L</t>
  </si>
  <si>
    <t>ul. Gałeczki</t>
  </si>
  <si>
    <r>
      <rPr>
        <sz val="10"/>
        <rFont val="Arial CE"/>
        <family val="0"/>
      </rPr>
      <t>ul. Klimzy</t>
    </r>
  </si>
  <si>
    <t>ul.</t>
  </si>
  <si>
    <t>Stefana Batorego</t>
  </si>
  <si>
    <t>powiatowa</t>
  </si>
  <si>
    <t>Z</t>
  </si>
  <si>
    <t>ul. 16 Lipca</t>
  </si>
  <si>
    <t>węzeł autostrada A4</t>
  </si>
  <si>
    <t>al.</t>
  </si>
  <si>
    <t>BOWID</t>
  </si>
  <si>
    <t>powiatowa</t>
  </si>
  <si>
    <t>Z</t>
  </si>
  <si>
    <t>ul. Armii Krajowej</t>
  </si>
  <si>
    <t>ul. Hajduckiej</t>
  </si>
  <si>
    <t>ul.</t>
  </si>
  <si>
    <t>Bolesława Chrobrego</t>
  </si>
  <si>
    <t>gminna</t>
  </si>
  <si>
    <t>L</t>
  </si>
  <si>
    <r>
      <rPr>
        <sz val="10"/>
        <rFont val="Arial CE"/>
        <family val="0"/>
      </rPr>
      <t>ul. Truchana</t>
    </r>
  </si>
  <si>
    <t>ul. Powstańców</t>
  </si>
  <si>
    <t>ul.</t>
  </si>
  <si>
    <r>
      <rPr>
        <sz val="10"/>
        <rFont val="Arial CE"/>
        <family val="0"/>
      </rPr>
      <t>ks. Józefa Czempiela</t>
    </r>
  </si>
  <si>
    <t>powiatowa</t>
  </si>
  <si>
    <t>L</t>
  </si>
  <si>
    <t xml:space="preserve"> ul. Granicznej</t>
  </si>
  <si>
    <r>
      <rPr>
        <sz val="10"/>
        <rFont val="Arial CE"/>
        <family val="0"/>
      </rPr>
      <t xml:space="preserve"> ul. St. Batorego</t>
    </r>
  </si>
  <si>
    <t>do końca zabudowy</t>
  </si>
  <si>
    <t>ul.</t>
  </si>
  <si>
    <t>gen. Henryka Dąbrowskiego</t>
  </si>
  <si>
    <t>powiatowa</t>
  </si>
  <si>
    <t>Z</t>
  </si>
  <si>
    <t>ul. Katowickiej</t>
  </si>
  <si>
    <t>ul. Armii Krajowej</t>
  </si>
  <si>
    <t>ul.</t>
  </si>
  <si>
    <t>Długa</t>
  </si>
  <si>
    <t>gminna</t>
  </si>
  <si>
    <t>L</t>
  </si>
  <si>
    <t>ul. Wita Stwosza</t>
  </si>
  <si>
    <t>ul. Wysockiego</t>
  </si>
  <si>
    <t>ul.</t>
  </si>
  <si>
    <t>Michała Drzymały</t>
  </si>
  <si>
    <t>gminna</t>
  </si>
  <si>
    <t>D</t>
  </si>
  <si>
    <t>ul. Powstańców</t>
  </si>
  <si>
    <t>bramy cmentarza</t>
  </si>
  <si>
    <t>ul.</t>
  </si>
  <si>
    <t>Dworcowa</t>
  </si>
  <si>
    <t>gminna</t>
  </si>
  <si>
    <t>L</t>
  </si>
  <si>
    <t>ul. Wolności</t>
  </si>
  <si>
    <r>
      <rPr>
        <sz val="10"/>
        <rFont val="Arial CE"/>
        <family val="0"/>
      </rPr>
      <t>pl. Dworcowego</t>
    </r>
  </si>
  <si>
    <r>
      <rPr>
        <sz val="10"/>
        <rFont val="Arial CE"/>
        <family val="0"/>
      </rPr>
      <t>pl.</t>
    </r>
  </si>
  <si>
    <t>Dworcowy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</si>
  <si>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</si>
  <si>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</si>
  <si>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</si>
  <si>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</si>
  <si>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</si>
  <si>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Farna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</si>
  <si>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</si>
  <si>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</si>
  <si>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</si>
  <si>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</si>
  <si>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</si>
  <si>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Jana Faski</t>
  </si>
  <si>
    <t>gminna</t>
  </si>
  <si>
    <t>L</t>
  </si>
  <si>
    <t>ul. Rynek</t>
  </si>
  <si>
    <t>ul. Wolności</t>
  </si>
  <si>
    <t>ul.</t>
  </si>
  <si>
    <t>Franciszkańska</t>
  </si>
  <si>
    <t>gminna</t>
  </si>
  <si>
    <t>D</t>
  </si>
  <si>
    <t>ul. Gałeczki</t>
  </si>
  <si>
    <t>ul. Krętej</t>
  </si>
  <si>
    <t>ul.</t>
  </si>
  <si>
    <t>ks. Jana Gałeczki</t>
  </si>
  <si>
    <t>powiatowa</t>
  </si>
  <si>
    <t>Z</t>
  </si>
  <si>
    <t>ul. Katowickiej</t>
  </si>
  <si>
    <t>ul. Gliwickiej w Katowicach</t>
  </si>
  <si>
    <t>ul. Strzelców Bytomskich</t>
  </si>
  <si>
    <t>ul.</t>
  </si>
  <si>
    <t>Górnicza</t>
  </si>
  <si>
    <t>powiatowa</t>
  </si>
  <si>
    <t>Z</t>
  </si>
  <si>
    <t>ul. Gałeczki</t>
  </si>
  <si>
    <t>węzeł Hajducka - Racławicka</t>
  </si>
  <si>
    <t>ul.</t>
  </si>
  <si>
    <t>Graniczna</t>
  </si>
  <si>
    <t>powiatowa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</si>
  <si>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</si>
  <si>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</si>
  <si>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Kochowickiej</t>
    </r>
  </si>
  <si>
    <t>ul.</t>
  </si>
  <si>
    <t>Hajducka</t>
  </si>
  <si>
    <t>powiatowa</t>
  </si>
  <si>
    <t>Z</t>
  </si>
  <si>
    <t>ul. Wolności</t>
  </si>
  <si>
    <t>węzeł Racławicka - Górnicza</t>
  </si>
  <si>
    <t>ul.</t>
  </si>
  <si>
    <t>Inwalidzka</t>
  </si>
  <si>
    <t>gminna</t>
  </si>
  <si>
    <t>L</t>
  </si>
  <si>
    <r>
      <rPr>
        <sz val="10"/>
        <rFont val="Arial CE"/>
        <family val="0"/>
      </rPr>
      <t>ul. Armii Krajowej do Wieniawskiego i od Maronia do końca zabudowy</t>
    </r>
  </si>
  <si>
    <t>ul.</t>
  </si>
  <si>
    <t>Inwalidzka</t>
  </si>
  <si>
    <t>powiatowa</t>
  </si>
  <si>
    <t>L</t>
  </si>
  <si>
    <t>skrzyżowanie z  ul. Wieniawskiego</t>
  </si>
  <si>
    <r>
      <rPr>
        <sz val="10"/>
        <rFont val="Arial CE"/>
        <family val="0"/>
      </rPr>
      <t xml:space="preserve"> ul. Maronia</t>
    </r>
  </si>
  <si>
    <t>ul.</t>
  </si>
  <si>
    <t>Jubileuszowa</t>
  </si>
  <si>
    <t>gminna</t>
  </si>
  <si>
    <t>D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</si>
  <si>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</si>
  <si>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Czempiela</t>
    </r>
  </si>
  <si>
    <t>ul.</t>
  </si>
  <si>
    <t>Kaliny</t>
  </si>
  <si>
    <t>powiatowa</t>
  </si>
  <si>
    <t>L</t>
  </si>
  <si>
    <r>
      <rPr>
        <sz val="10"/>
        <rFont val="Arial CE"/>
        <family val="0"/>
      </rPr>
      <t>ul.Stalowej</t>
    </r>
  </si>
  <si>
    <t>ul. Granicznej</t>
  </si>
  <si>
    <t>ul.</t>
  </si>
  <si>
    <t>Karpacka</t>
  </si>
  <si>
    <t>gminna</t>
  </si>
  <si>
    <t>L</t>
  </si>
  <si>
    <t>ul. 16 Lipca</t>
  </si>
  <si>
    <t>ul. Granicznej</t>
  </si>
  <si>
    <t>ul.</t>
  </si>
  <si>
    <t>Kazimierza Wielkiego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</si>
  <si>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</si>
  <si>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</si>
  <si>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</si>
  <si>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</si>
  <si>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</si>
  <si>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Mikołaja Kopernika-ulica</t>
  </si>
  <si>
    <t>gminna</t>
  </si>
  <si>
    <t>Z</t>
  </si>
  <si>
    <r>
      <rPr>
        <sz val="10"/>
        <rFont val="Arial CE"/>
        <family val="0"/>
      </rPr>
      <t>pl. Matejki</t>
    </r>
  </si>
  <si>
    <r>
      <rPr>
        <sz val="10"/>
        <rFont val="Arial CE"/>
        <family val="0"/>
      </rPr>
      <t>pl. Kopernika</t>
    </r>
  </si>
  <si>
    <r>
      <rPr>
        <sz val="10"/>
        <rFont val="Arial CE"/>
        <family val="0"/>
      </rPr>
      <t>pl.</t>
    </r>
  </si>
  <si>
    <t>Mikołaja Kopernika - plac</t>
  </si>
  <si>
    <t>gminna</t>
  </si>
  <si>
    <t>Z</t>
  </si>
  <si>
    <t>ul. Dąbrowskiego - okrężnie</t>
  </si>
  <si>
    <t>ul.</t>
  </si>
  <si>
    <t>ks. bpa Ignacego Krasickiego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</si>
  <si>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</si>
  <si>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</si>
  <si>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</si>
  <si>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</si>
  <si>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</si>
  <si>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Krzywa</t>
  </si>
  <si>
    <t>gminna</t>
  </si>
  <si>
    <t>L</t>
  </si>
  <si>
    <t>ul. Szopena</t>
  </si>
  <si>
    <t>osi ul. Różanej</t>
  </si>
  <si>
    <t>ul.</t>
  </si>
  <si>
    <t>16 Lipca</t>
  </si>
  <si>
    <t>gminna</t>
  </si>
  <si>
    <t>L</t>
  </si>
  <si>
    <t>ul. Szpitalnej</t>
  </si>
  <si>
    <t>ul. Kaliny</t>
  </si>
  <si>
    <t>ul.</t>
  </si>
  <si>
    <r>
      <rPr>
        <sz val="10"/>
        <rFont val="Arial CE"/>
        <family val="0"/>
      </rPr>
      <t>Waleriana Łukasińskiego</t>
    </r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</si>
  <si>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</si>
  <si>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</si>
  <si>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</si>
  <si>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</si>
  <si>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</si>
  <si>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r>
      <rPr>
        <sz val="10"/>
        <rFont val="Arial CE"/>
        <family val="0"/>
      </rPr>
      <t>Józefa Maronia</t>
    </r>
  </si>
  <si>
    <t>powiatowa</t>
  </si>
  <si>
    <t>L</t>
  </si>
  <si>
    <t xml:space="preserve"> ul. Inwalidzkiej</t>
  </si>
  <si>
    <t xml:space="preserve"> ul. Obroki w Katowicach</t>
  </si>
  <si>
    <r>
      <rPr>
        <sz val="10"/>
        <rFont val="Arial CE"/>
        <family val="0"/>
      </rPr>
      <t>pl.</t>
    </r>
  </si>
  <si>
    <t>Jana Matejki</t>
  </si>
  <si>
    <t>gminna</t>
  </si>
  <si>
    <t>Z</t>
  </si>
  <si>
    <t>okrężnie wokół placu</t>
  </si>
  <si>
    <t>Adama Mickiewicza</t>
  </si>
  <si>
    <t>ul.</t>
  </si>
  <si>
    <r>
      <rPr>
        <sz val="10"/>
        <rFont val="Arial CE"/>
        <family val="0"/>
      </rPr>
      <t>dr. Andrzeja Mielęckiego</t>
    </r>
  </si>
  <si>
    <t>gminna</t>
  </si>
  <si>
    <t>L</t>
  </si>
  <si>
    <t>ul. Strzelców Bytomskich</t>
  </si>
  <si>
    <r>
      <rPr>
        <sz val="10"/>
        <rFont val="Arial CE"/>
        <family val="0"/>
      </rPr>
      <t>ul.Żeromskiego</t>
    </r>
  </si>
  <si>
    <t>ul.</t>
  </si>
  <si>
    <t>Młodzieżowa</t>
  </si>
  <si>
    <t>gminna</t>
  </si>
  <si>
    <t>L</t>
  </si>
  <si>
    <t>ul. Gałeczki - okrężnie - ul. Gałeczki</t>
  </si>
  <si>
    <t>ul.</t>
  </si>
  <si>
    <t>Obrońców Chorzowa</t>
  </si>
  <si>
    <t>gminna</t>
  </si>
  <si>
    <t>D</t>
  </si>
  <si>
    <t>ul. Solskiego</t>
  </si>
  <si>
    <t>ul. Asnyka</t>
  </si>
  <si>
    <t>ul.</t>
  </si>
  <si>
    <t>Odrodzenia</t>
  </si>
  <si>
    <t>gminna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</si>
  <si>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</si>
  <si>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</si>
  <si>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ul.Podmiejskiej</t>
    </r>
  </si>
  <si>
    <t>ul.</t>
  </si>
  <si>
    <t>Odrowążów</t>
  </si>
  <si>
    <t>gminna</t>
  </si>
  <si>
    <t>Z</t>
  </si>
  <si>
    <t>ul. 16 Lipca</t>
  </si>
  <si>
    <t>ul. Granicznej</t>
  </si>
  <si>
    <t>ul.</t>
  </si>
  <si>
    <r>
      <rPr>
        <sz val="10"/>
        <rFont val="Arial CE"/>
        <family val="0"/>
      </rPr>
      <t>Janiny Omańkowskiej</t>
    </r>
  </si>
  <si>
    <t>powiatowa</t>
  </si>
  <si>
    <t>L</t>
  </si>
  <si>
    <t>ul. Wolności</t>
  </si>
  <si>
    <t>ul Dąbrowskiego</t>
  </si>
  <si>
    <t>ul.</t>
  </si>
  <si>
    <t>Piekarska</t>
  </si>
  <si>
    <t>gminna</t>
  </si>
  <si>
    <t>L</t>
  </si>
  <si>
    <t>ul. Armii Krajowej</t>
  </si>
  <si>
    <r>
      <rPr>
        <sz val="10"/>
        <rFont val="Arial CE"/>
        <family val="0"/>
      </rPr>
      <t>ul. Leśnej - odcinka drogi wewnętrzej</t>
    </r>
  </si>
  <si>
    <t>ul.</t>
  </si>
  <si>
    <t>Pocztowa</t>
  </si>
  <si>
    <t>gminna</t>
  </si>
  <si>
    <t>L</t>
  </si>
  <si>
    <t>ul. Rynek</t>
  </si>
  <si>
    <r>
      <rPr>
        <sz val="10"/>
        <rFont val="Arial CE"/>
        <family val="0"/>
      </rPr>
      <t>pl. Dworcowego</t>
    </r>
  </si>
  <si>
    <t>ul.</t>
  </si>
  <si>
    <t>Podmiejska</t>
  </si>
  <si>
    <t>gminna</t>
  </si>
  <si>
    <t>L</t>
  </si>
  <si>
    <r>
      <rPr>
        <sz val="10"/>
        <rFont val="Arial CE"/>
        <family val="0"/>
      </rPr>
      <t>ul. St. Batorego</t>
    </r>
  </si>
  <si>
    <t>do końca zabudowy</t>
  </si>
  <si>
    <t>ul.</t>
  </si>
  <si>
    <t>Pomorska</t>
  </si>
  <si>
    <t>gminna</t>
  </si>
  <si>
    <t>D</t>
  </si>
  <si>
    <t>ul. Cieszyńskiej</t>
  </si>
  <si>
    <t>ul. Wróblewskiego</t>
  </si>
  <si>
    <t>ul.</t>
  </si>
  <si>
    <t>Powstańców</t>
  </si>
  <si>
    <t>powiatowa</t>
  </si>
  <si>
    <t>Z</t>
  </si>
  <si>
    <t>ul. Rynek</t>
  </si>
  <si>
    <r>
      <rPr>
        <sz val="10"/>
        <rFont val="Arial CE"/>
        <family val="0"/>
      </rPr>
      <t>ul. Omańkowskiej</t>
    </r>
  </si>
  <si>
    <t>ul.</t>
  </si>
  <si>
    <t>Kazimierza Pułaskiego</t>
  </si>
  <si>
    <t>gminna</t>
  </si>
  <si>
    <t>D</t>
  </si>
  <si>
    <t>ul. Wolności</t>
  </si>
  <si>
    <t>ul. Głogowskiej</t>
  </si>
  <si>
    <t>ul.</t>
  </si>
  <si>
    <t>Racławicka</t>
  </si>
  <si>
    <t>powiatowa</t>
  </si>
  <si>
    <t>Z</t>
  </si>
  <si>
    <t>al.. Bojowników o Wolność i Demokrację</t>
  </si>
  <si>
    <t>węzeł Hajducka - Górnicza</t>
  </si>
  <si>
    <t>ul.</t>
  </si>
  <si>
    <r>
      <rPr>
        <sz val="10"/>
        <rFont val="Arial CE"/>
        <family val="0"/>
      </rPr>
      <t>dr. Józefa Rostka</t>
    </r>
  </si>
  <si>
    <t>gminna</t>
  </si>
  <si>
    <t>L</t>
  </si>
  <si>
    <t>ul. Sienkiewicza</t>
  </si>
  <si>
    <r>
      <rPr>
        <sz val="10"/>
        <rFont val="Arial CE"/>
        <family val="0"/>
      </rPr>
      <t>pl. Dworcowego</t>
    </r>
  </si>
  <si>
    <t>ul.</t>
  </si>
  <si>
    <t>Rynek</t>
  </si>
  <si>
    <t>gminna</t>
  </si>
  <si>
    <t>Z</t>
  </si>
  <si>
    <t>ul. Rynek - droga powiatowa</t>
  </si>
  <si>
    <t>ul. Katowickiej stary przebieg</t>
  </si>
  <si>
    <t>ul.</t>
  </si>
  <si>
    <t>Rynek</t>
  </si>
  <si>
    <t>powiatowa</t>
  </si>
  <si>
    <t>Z</t>
  </si>
  <si>
    <t>ul. Powstańców</t>
  </si>
  <si>
    <t>ul. Katowickiej stary przebieg</t>
  </si>
  <si>
    <t>ul.</t>
  </si>
  <si>
    <r>
      <rPr>
        <sz val="10"/>
        <rFont val="Arial CE"/>
        <family val="0"/>
      </rPr>
      <t>Józefa Ryszki</t>
    </r>
  </si>
  <si>
    <t>gminna</t>
  </si>
  <si>
    <t>Z</t>
  </si>
  <si>
    <t>ul. Gałeczki</t>
  </si>
  <si>
    <t>ul. Hajduckiej</t>
  </si>
  <si>
    <t>ul.</t>
  </si>
  <si>
    <t>Henryka Sienkiewicza</t>
  </si>
  <si>
    <t>gminna</t>
  </si>
  <si>
    <t>L</t>
  </si>
  <si>
    <t>ul. Wolności</t>
  </si>
  <si>
    <r>
      <rPr>
        <sz val="10"/>
        <rFont val="Arial CE"/>
        <family val="0"/>
      </rPr>
      <t>ul. Lompy</t>
    </r>
  </si>
  <si>
    <t>ul.</t>
  </si>
  <si>
    <t>Skrajna</t>
  </si>
  <si>
    <t>gminna</t>
  </si>
  <si>
    <t>D</t>
  </si>
  <si>
    <t>łącznika z ul. Prusa</t>
  </si>
  <si>
    <t>ul. Prześwit</t>
  </si>
  <si>
    <t>ul.</t>
  </si>
  <si>
    <t>Jana Sobieskiego</t>
  </si>
  <si>
    <t>gminna</t>
  </si>
  <si>
    <t>L</t>
  </si>
  <si>
    <t>ul. Wolności</t>
  </si>
  <si>
    <r>
      <rPr>
        <sz val="10"/>
        <rFont val="Arial CE"/>
        <family val="0"/>
      </rPr>
      <t>pl. Matejki</t>
    </r>
  </si>
  <si>
    <t>ul.</t>
  </si>
  <si>
    <t>Stalowa</t>
  </si>
  <si>
    <t>powiatowa</t>
  </si>
  <si>
    <t>L</t>
  </si>
  <si>
    <t>ul. Szpitalnej</t>
  </si>
  <si>
    <t>ul. Kaliny</t>
  </si>
  <si>
    <t>ul.</t>
  </si>
  <si>
    <t>Strzelców Bytomskich</t>
  </si>
  <si>
    <t>powiatowa</t>
  </si>
  <si>
    <t>Z</t>
  </si>
  <si>
    <t>ul. Wolności</t>
  </si>
  <si>
    <t>skrzyżowania z ul. Raciborską</t>
  </si>
  <si>
    <t>ul.</t>
  </si>
  <si>
    <r>
      <rPr>
        <sz val="10"/>
        <rFont val="Arial CE"/>
        <family val="0"/>
      </rPr>
      <t>ks. Augustyna Strzybnego</t>
    </r>
  </si>
  <si>
    <t>gminna</t>
  </si>
  <si>
    <t>D</t>
  </si>
  <si>
    <t>ul. 16 Lipca</t>
  </si>
  <si>
    <t>ul. Farnej</t>
  </si>
  <si>
    <t>ul.</t>
  </si>
  <si>
    <t>Wita Stwosza</t>
  </si>
  <si>
    <t>gminna</t>
  </si>
  <si>
    <t>L</t>
  </si>
  <si>
    <t>ul. Racławickiej</t>
  </si>
  <si>
    <t>ul. Armii Krajowej</t>
  </si>
  <si>
    <t>ul.</t>
  </si>
  <si>
    <t>Fryderyka Szopena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</si>
  <si>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</si>
  <si>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</si>
  <si>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</si>
  <si>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</si>
  <si>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</si>
  <si>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Szpitalna</t>
  </si>
  <si>
    <t>powiatowa</t>
  </si>
  <si>
    <t>Z</t>
  </si>
  <si>
    <t>ul. Armii Krajowej</t>
  </si>
  <si>
    <r>
      <rPr>
        <sz val="10"/>
        <rFont val="Arial CE"/>
        <family val="0"/>
      </rPr>
      <t>ul St. Batorego i ul. Dyrekcyjnej</t>
    </r>
  </si>
  <si>
    <t>ul.</t>
  </si>
  <si>
    <r>
      <rPr>
        <sz val="10"/>
        <rFont val="Arial CE"/>
        <family val="0"/>
      </rPr>
      <t>Władysława Truchana</t>
    </r>
  </si>
  <si>
    <t>gminna</t>
  </si>
  <si>
    <t>Z</t>
  </si>
  <si>
    <t>ul. Sienkiewicza</t>
  </si>
  <si>
    <t>ul. Strzelców Bytomskich</t>
  </si>
  <si>
    <t>ul.</t>
  </si>
  <si>
    <t>Ludwika Urbanowicza</t>
  </si>
  <si>
    <t>gminna</t>
  </si>
  <si>
    <t>L</t>
  </si>
  <si>
    <t>węzeł Kilińskiego - Starego Zdroju</t>
  </si>
  <si>
    <t>ul. Cmentarna</t>
  </si>
  <si>
    <t>ul.</t>
  </si>
  <si>
    <t>Henryka Wieniawskiego</t>
  </si>
  <si>
    <t>gminna</t>
  </si>
  <si>
    <t>L</t>
  </si>
  <si>
    <t>ul. Piekarskiej</t>
  </si>
  <si>
    <t>ul. Leśnej</t>
  </si>
  <si>
    <t>ul.</t>
  </si>
  <si>
    <t>Henryka Wieniawskiego</t>
  </si>
  <si>
    <t>powiatowa</t>
  </si>
  <si>
    <t>L</t>
  </si>
  <si>
    <t xml:space="preserve"> ul. Piekarskiej</t>
  </si>
  <si>
    <t xml:space="preserve"> ul. Inwalidzkiej</t>
  </si>
  <si>
    <t>al.</t>
  </si>
  <si>
    <t>Wojska Polskiego</t>
  </si>
  <si>
    <t>powiatowa</t>
  </si>
  <si>
    <t>Z</t>
  </si>
  <si>
    <t>ul. Katowickiej</t>
  </si>
  <si>
    <t>ul. Gałeczki</t>
  </si>
  <si>
    <t>ul.</t>
  </si>
  <si>
    <t>Wolności</t>
  </si>
  <si>
    <t>powiatowa</t>
  </si>
  <si>
    <t>Z</t>
  </si>
  <si>
    <t>ul. Faski</t>
  </si>
  <si>
    <r>
      <rPr>
        <sz val="10"/>
        <rFont val="Arial CE"/>
        <family val="0"/>
      </rPr>
      <t>granica m.Świętochłowice</t>
    </r>
  </si>
  <si>
    <t>ul.</t>
  </si>
  <si>
    <t>Wrocławska</t>
  </si>
  <si>
    <t>gminna</t>
  </si>
  <si>
    <t>L</t>
  </si>
  <si>
    <t>ul. Bema</t>
  </si>
  <si>
    <t>ul. Karpackiej</t>
  </si>
  <si>
    <t>ul.</t>
  </si>
  <si>
    <t>Piotra Wysockiego</t>
  </si>
  <si>
    <t>gminna</t>
  </si>
  <si>
    <t>D</t>
  </si>
  <si>
    <t>ul. Armii Krajowej</t>
  </si>
  <si>
    <t>ul. Długiej</t>
  </si>
  <si>
    <t>ul.</t>
  </si>
  <si>
    <t>Stanisława Wyspiańskiego</t>
  </si>
  <si>
    <t>gminna</t>
  </si>
  <si>
    <t>L</t>
  </si>
  <si>
    <t>ul. Armii Krajowej</t>
  </si>
  <si>
    <t>ul. Długiej</t>
  </si>
  <si>
    <t>ul.</t>
  </si>
  <si>
    <t>Zjednoczenia</t>
  </si>
  <si>
    <t>gminna</t>
  </si>
  <si>
    <t>L</t>
  </si>
  <si>
    <t>ul. Wolności</t>
  </si>
  <si>
    <t>ul. Kilińskiego</t>
  </si>
  <si>
    <t>ul.</t>
  </si>
  <si>
    <t>Żelazna</t>
  </si>
  <si>
    <t>gminna</t>
  </si>
  <si>
    <t>D</t>
  </si>
  <si>
    <t>ul. Szpitalnej</t>
  </si>
  <si>
    <t>ul. Leśnej</t>
  </si>
  <si>
    <t>ul.</t>
  </si>
  <si>
    <t>Stefana Żeromskiego</t>
  </si>
  <si>
    <t>gminna</t>
  </si>
  <si>
    <t>L</t>
  </si>
  <si>
    <t>ul. Wolności</t>
  </si>
  <si>
    <r>
      <rPr>
        <sz val="10"/>
        <rFont val="Arial CE"/>
        <family val="0"/>
      </rPr>
      <t>ul. Truchana</t>
    </r>
  </si>
  <si>
    <t>ul.</t>
  </si>
  <si>
    <t>Tysiąclecia</t>
  </si>
  <si>
    <t>gminna</t>
  </si>
  <si>
    <t>L</t>
  </si>
  <si>
    <t>al.. Wojska Polskiego</t>
  </si>
  <si>
    <r>
      <rPr>
        <sz val="10"/>
        <rFont val="Arial CE"/>
        <family val="0"/>
      </rPr>
      <t>do granicy m. Katowice</t>
    </r>
  </si>
  <si>
    <t>Powierzchnia ulic</t>
  </si>
  <si>
    <t>m2</t>
  </si>
  <si>
    <t>Powierzchnia ulic</t>
  </si>
  <si>
    <t>(100m2)</t>
  </si>
  <si>
    <r>
      <rPr>
        <b/>
        <sz val="10"/>
        <rFont val="Arial CE"/>
        <family val="0"/>
      </rPr>
      <t>Obmiar z uwzgl częstotl. czyszczeń</t>
    </r>
  </si>
  <si>
    <t>(100m2)</t>
  </si>
  <si>
    <t>droga/ulica</t>
  </si>
  <si>
    <r>
      <t>działki geodezyjne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</si>
  <si>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powierzchnie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</si>
  <si>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Drogowa Trasa Średnicowa</t>
  </si>
  <si>
    <t>wojewódzka</t>
  </si>
  <si>
    <t>GP</t>
  </si>
  <si>
    <r>
      <rPr>
        <sz val="10"/>
        <rFont val="Arial CE"/>
        <family val="0"/>
      </rPr>
      <t>od granicy m.Katowice</t>
    </r>
  </si>
  <si>
    <r>
      <rPr>
        <sz val="10"/>
        <rFont val="Arial CE"/>
        <family val="0"/>
      </rPr>
      <t>do granicy m. Świętochłowice</t>
    </r>
  </si>
  <si>
    <r>
      <rPr>
        <sz val="10"/>
        <rFont val="Arial CE"/>
        <family val="0"/>
      </rPr>
      <t>pl.</t>
    </r>
  </si>
  <si>
    <t>AKS</t>
  </si>
  <si>
    <t>ul. Katowickiej - okrężnie - ul. Katowickiej</t>
  </si>
  <si>
    <t>ul. Głównej</t>
  </si>
  <si>
    <t>Barska</t>
  </si>
  <si>
    <r>
      <rPr>
        <sz val="10"/>
        <rFont val="Arial CE"/>
        <family val="0"/>
      </rPr>
      <t>ul. Stalmacha</t>
    </r>
  </si>
  <si>
    <t>ul. 23 Czerwca</t>
  </si>
  <si>
    <t>Beskidzka</t>
  </si>
  <si>
    <t>ul. Żołnierzy Września</t>
  </si>
  <si>
    <t>ul. Gwareckiej</t>
  </si>
  <si>
    <t>Boczna</t>
  </si>
  <si>
    <t>ul. Reymonta</t>
  </si>
  <si>
    <r>
      <rPr>
        <sz val="10"/>
        <rFont val="Arial CE"/>
        <family val="0"/>
      </rPr>
      <t>ks. bpa Bernarda Bogedaina</t>
    </r>
  </si>
  <si>
    <t>ul. Kościuszki</t>
  </si>
  <si>
    <t>ul. Karpińskiego</t>
  </si>
  <si>
    <r>
      <rPr>
        <sz val="10"/>
        <rFont val="Arial CE"/>
        <family val="0"/>
      </rPr>
      <t>Bożogrobców</t>
    </r>
  </si>
  <si>
    <t>ul. Siemianowickiej</t>
  </si>
  <si>
    <r>
      <rPr>
        <sz val="10"/>
        <rFont val="Arial CE"/>
        <family val="0"/>
      </rPr>
      <t>pl. Św. Jana</t>
    </r>
  </si>
  <si>
    <t>Brzezińska</t>
  </si>
  <si>
    <t>ul. Kluczborskiej</t>
  </si>
  <si>
    <r>
      <rPr>
        <sz val="10"/>
        <rFont val="Arial CE"/>
        <family val="0"/>
      </rPr>
      <t>węzeł Główna - Maciejkowicka - Michałkowicka</t>
    </r>
  </si>
  <si>
    <r>
      <rPr>
        <sz val="10"/>
        <rFont val="Arial CE"/>
        <family val="0"/>
      </rPr>
      <t>ul. Bożogrobców</t>
    </r>
  </si>
  <si>
    <r>
      <rPr>
        <sz val="10"/>
        <rFont val="Arial CE"/>
        <family val="0"/>
      </rPr>
      <t>Chropaczowska</t>
    </r>
  </si>
  <si>
    <t>granica miasta Świętochłowice</t>
  </si>
  <si>
    <t>23 Czerwca</t>
  </si>
  <si>
    <t>ul. 3 Maja</t>
  </si>
  <si>
    <r>
      <rPr>
        <sz val="10"/>
        <rFont val="Arial CE"/>
        <family val="0"/>
      </rPr>
      <t>pl. Mickiewicza</t>
    </r>
  </si>
  <si>
    <t>ul. Krzyżowej</t>
  </si>
  <si>
    <t>ul. Św. Pawła</t>
  </si>
  <si>
    <r>
      <rPr>
        <sz val="10"/>
        <rFont val="Arial CE"/>
        <family val="0"/>
      </rPr>
      <t>ul. Styczyńskiego</t>
    </r>
  </si>
  <si>
    <t>Floriańska</t>
  </si>
  <si>
    <r>
      <rPr>
        <sz val="10"/>
        <rFont val="Arial CE"/>
        <family val="0"/>
      </rPr>
      <t>ul. Lompy</t>
    </r>
  </si>
  <si>
    <t>Główna</t>
  </si>
  <si>
    <t>ul. Rębaczy</t>
  </si>
  <si>
    <t>ul. Wiejskiej</t>
  </si>
  <si>
    <r>
      <rPr>
        <sz val="10"/>
        <rFont val="Arial CE"/>
        <family val="0"/>
      </rPr>
      <t>węzeł ul.Maciejkowicka - Michałkowicka - Brzezińska</t>
    </r>
  </si>
  <si>
    <t>skrzyżowania z ul. Rębaczy</t>
  </si>
  <si>
    <t>ul. Lwowskiej</t>
  </si>
  <si>
    <t>ul. Stacyjnej</t>
  </si>
  <si>
    <t>Gwarecka</t>
  </si>
  <si>
    <t>ul. Beskidzkiej</t>
  </si>
  <si>
    <r>
      <rPr>
        <sz val="10"/>
        <rFont val="Arial CE"/>
        <family val="0"/>
      </rPr>
      <t>do granicy m. Świętochłowice</t>
    </r>
  </si>
  <si>
    <t>Harcerska</t>
  </si>
  <si>
    <r>
      <rPr>
        <sz val="10"/>
        <rFont val="Arial CE"/>
        <family val="0"/>
      </rPr>
      <t>ul. Siemianiowickiej</t>
    </r>
  </si>
  <si>
    <r>
      <rPr>
        <sz val="10"/>
        <rFont val="Arial CE"/>
        <family val="0"/>
      </rPr>
      <t>ul. Bytkowskiej</t>
    </r>
  </si>
  <si>
    <t>Królowej Jadwigi</t>
  </si>
  <si>
    <t xml:space="preserve"> ul. Rodziewiczówny</t>
  </si>
  <si>
    <t xml:space="preserve"> ul. Legnickiej</t>
  </si>
  <si>
    <t>św. Jana</t>
  </si>
  <si>
    <r>
      <rPr>
        <sz val="10"/>
        <rFont val="Arial CE"/>
        <family val="0"/>
      </rPr>
      <t>węzeł Legnicka - Maciejkowicka - Adamieckiego</t>
    </r>
  </si>
  <si>
    <t>Wincentego Janasa</t>
  </si>
  <si>
    <t>ul 3 Maja</t>
  </si>
  <si>
    <t>ul. Mariańskiej</t>
  </si>
  <si>
    <r>
      <rPr>
        <sz val="10"/>
        <rFont val="Arial CE"/>
        <family val="0"/>
      </rPr>
      <t>Teodora Kalidego</t>
    </r>
  </si>
  <si>
    <r>
      <rPr>
        <sz val="10"/>
        <rFont val="Arial CE"/>
        <family val="0"/>
      </rPr>
      <t>ul. Niedurnego</t>
    </r>
  </si>
  <si>
    <t>Jana Kasprowicza</t>
  </si>
  <si>
    <t>węzeł Siemianowicka - Poznańska</t>
  </si>
  <si>
    <t xml:space="preserve">Katowicka </t>
  </si>
  <si>
    <t>krajowa</t>
  </si>
  <si>
    <t>G</t>
  </si>
  <si>
    <r>
      <rPr>
        <sz val="10"/>
        <rFont val="Arial CE"/>
        <family val="0"/>
      </rPr>
      <t>od granicy m.Bytom</t>
    </r>
  </si>
  <si>
    <r>
      <rPr>
        <sz val="10"/>
        <rFont val="Arial CE"/>
        <family val="0"/>
      </rPr>
      <t>do granicy m. Katowice</t>
    </r>
  </si>
  <si>
    <t>Świętej Kingi</t>
  </si>
  <si>
    <t>Kolejowa</t>
  </si>
  <si>
    <t>ul. Rodziewiczówny</t>
  </si>
  <si>
    <t>ul. Królowej Jadwigi</t>
  </si>
  <si>
    <t>Marii Konopnickiej</t>
  </si>
  <si>
    <t>Tadeusza Kościuszki</t>
  </si>
  <si>
    <t>Krakusa</t>
  </si>
  <si>
    <t>ul. Floriańskiej</t>
  </si>
  <si>
    <t>Kruszcowa</t>
  </si>
  <si>
    <t>ul. Nowej</t>
  </si>
  <si>
    <t>ul. Gruntowej</t>
  </si>
  <si>
    <t>Krzyżowa</t>
  </si>
  <si>
    <t>ul. Łagiewnickiej</t>
  </si>
  <si>
    <t>Legnicka</t>
  </si>
  <si>
    <r>
      <rPr>
        <sz val="10"/>
        <rFont val="Arial CE"/>
        <family val="0"/>
      </rPr>
      <t xml:space="preserve">węzeł pl. Św. Jana - Maciejkowicka - Adamieckiego </t>
    </r>
  </si>
  <si>
    <r>
      <rPr>
        <sz val="10"/>
        <rFont val="Arial CE"/>
        <family val="0"/>
      </rPr>
      <t>ul. Dombka</t>
    </r>
  </si>
  <si>
    <t>11 Listopada</t>
  </si>
  <si>
    <r>
      <rPr>
        <sz val="10"/>
        <rFont val="Arial CE"/>
        <family val="0"/>
      </rPr>
      <t>Józefa Lompy</t>
    </r>
  </si>
  <si>
    <t>Lwowska</t>
  </si>
  <si>
    <t>ul. Kaszubskiej</t>
  </si>
  <si>
    <t>Łagiewnicka</t>
  </si>
  <si>
    <r>
      <rPr>
        <sz val="10"/>
        <rFont val="Arial CE"/>
        <family val="0"/>
      </rPr>
      <t>węzeł K. Miarki - Pudlerska - Mariańska</t>
    </r>
  </si>
  <si>
    <r>
      <rPr>
        <sz val="10"/>
        <rFont val="Arial CE"/>
        <family val="0"/>
      </rPr>
      <t>granicy m. Bytom</t>
    </r>
  </si>
  <si>
    <r>
      <rPr>
        <sz val="10"/>
        <rFont val="Arial CE"/>
        <family val="0"/>
      </rPr>
      <t>Maciejkowicka</t>
    </r>
  </si>
  <si>
    <r>
      <rPr>
        <sz val="10"/>
        <rFont val="Arial CE"/>
        <family val="0"/>
      </rPr>
      <t xml:space="preserve">węzeł pl. Św. Jana - Legnicka - Adamieckiego </t>
    </r>
  </si>
  <si>
    <r>
      <rPr>
        <sz val="10"/>
        <rFont val="Arial CE"/>
        <family val="0"/>
      </rPr>
      <t>węzeł Michałkowicka - Główna - Brzezińska</t>
    </r>
  </si>
  <si>
    <t>3 Maja</t>
  </si>
  <si>
    <r>
      <rPr>
        <sz val="10"/>
        <rFont val="Arial CE"/>
        <family val="0"/>
      </rPr>
      <t>granicy m. Świętochłowice</t>
    </r>
  </si>
  <si>
    <t>Mariańska</t>
  </si>
  <si>
    <t>ul. Janasa</t>
  </si>
  <si>
    <t>ul. Opolskiej</t>
  </si>
  <si>
    <r>
      <rPr>
        <sz val="10"/>
        <rFont val="Arial CE"/>
        <family val="0"/>
      </rPr>
      <t>węzeł ul. K.Miarki - Łagiewnicka - Pudlerska</t>
    </r>
  </si>
  <si>
    <t>do skrzyżowania z ul. Janasa</t>
  </si>
  <si>
    <t>Mazurska</t>
  </si>
  <si>
    <r>
      <rPr>
        <sz val="10"/>
        <rFont val="Arial CE"/>
        <family val="0"/>
      </rPr>
      <t xml:space="preserve"> pl. Piastowskiego</t>
    </r>
  </si>
  <si>
    <t xml:space="preserve"> ul. Siemianowickiej</t>
  </si>
  <si>
    <t>Karola Miarki</t>
  </si>
  <si>
    <r>
      <rPr>
        <sz val="10"/>
        <rFont val="Arial CE"/>
        <family val="0"/>
      </rPr>
      <t>węzeł Mariańska - Łagiewnicka - Pudlerska</t>
    </r>
  </si>
  <si>
    <r>
      <rPr>
        <sz val="10"/>
        <rFont val="Arial CE"/>
        <family val="0"/>
      </rPr>
      <t>Michałkowicka</t>
    </r>
  </si>
  <si>
    <r>
      <rPr>
        <sz val="10"/>
        <rFont val="Arial CE"/>
        <family val="0"/>
      </rPr>
      <t>węzeł Maciejkowicka - Główna - Brzezińska</t>
    </r>
  </si>
  <si>
    <r>
      <rPr>
        <sz val="10"/>
        <rFont val="Arial CE"/>
        <family val="0"/>
      </rPr>
      <t>granicy m. Siemianowice Śl.</t>
    </r>
  </si>
  <si>
    <t>Miechowicka</t>
  </si>
  <si>
    <t>Miła</t>
  </si>
  <si>
    <t>Stanisława Moniuszki</t>
  </si>
  <si>
    <t>ul. Pocztowej</t>
  </si>
  <si>
    <r>
      <rPr>
        <sz val="10"/>
        <rFont val="Arial CE"/>
        <family val="0"/>
      </rPr>
      <t>pl. AKS</t>
    </r>
  </si>
  <si>
    <r>
      <rPr>
        <sz val="10"/>
        <rFont val="Arial CE"/>
        <family val="0"/>
      </rPr>
      <t>Piotra Niedurnego</t>
    </r>
  </si>
  <si>
    <t>ul.. Łagiewnickiej</t>
  </si>
  <si>
    <r>
      <rPr>
        <sz val="10"/>
        <rFont val="Arial CE"/>
        <family val="0"/>
      </rPr>
      <t>Nomiarki</t>
    </r>
  </si>
  <si>
    <t>węzeł 75 Pułku Piechoty - Raciborska</t>
  </si>
  <si>
    <t>Okrężna</t>
  </si>
  <si>
    <t>ul. Miłej</t>
  </si>
  <si>
    <t>do ul Katowickiej</t>
  </si>
  <si>
    <t>Opolska</t>
  </si>
  <si>
    <t xml:space="preserve"> ul. Janasa</t>
  </si>
  <si>
    <r>
      <rPr>
        <sz val="10"/>
        <rFont val="Arial CE"/>
        <family val="0"/>
      </rPr>
      <t xml:space="preserve"> ul. Ślężan w Świętochłowicach</t>
    </r>
  </si>
  <si>
    <t>Ignacego Paderewskiego</t>
  </si>
  <si>
    <t>Parkowa</t>
  </si>
  <si>
    <t>św. Pawła</t>
  </si>
  <si>
    <r>
      <rPr>
        <sz val="10"/>
        <rFont val="Arial CE"/>
        <family val="0"/>
      </rPr>
      <t>ul. Pudlerskiej</t>
    </r>
  </si>
  <si>
    <t>Piastowski</t>
  </si>
  <si>
    <t>ul. Mazurskiej okrężnie do ul. Kościuszki</t>
  </si>
  <si>
    <t xml:space="preserve"> ul. Kościuszki</t>
  </si>
  <si>
    <t xml:space="preserve"> ul. Mazurskiej</t>
  </si>
  <si>
    <t>św. Piotra</t>
  </si>
  <si>
    <t>ul. K. Miarki</t>
  </si>
  <si>
    <t>Pokoju</t>
  </si>
  <si>
    <t>do ul Ślężan w Świętochłowicach</t>
  </si>
  <si>
    <t>Józefa Poniatowskiego</t>
  </si>
  <si>
    <t>Poznańska</t>
  </si>
  <si>
    <t>węzeł ul. Nowa - Skłodowskiej</t>
  </si>
  <si>
    <r>
      <rPr>
        <sz val="10"/>
        <rFont val="Arial CE"/>
        <family val="0"/>
      </rPr>
      <t>Pudlerska</t>
    </r>
  </si>
  <si>
    <r>
      <rPr>
        <sz val="10"/>
        <rFont val="Arial CE"/>
        <family val="0"/>
      </rPr>
      <t>węzeł Łagiewnicka - K.Miarki</t>
    </r>
  </si>
  <si>
    <t>75 Pułku Piechoty</t>
  </si>
  <si>
    <t>węzeł Żołnierzy Września - Śląska - Reymonta</t>
  </si>
  <si>
    <t>węzeł - rondo Nomiarki - Raciborska</t>
  </si>
  <si>
    <t>Raciborska</t>
  </si>
  <si>
    <r>
      <rPr>
        <sz val="10"/>
        <rFont val="Arial CE"/>
        <family val="0"/>
      </rPr>
      <t>węzeł  75 Pułku Piechoty - Nomiarki</t>
    </r>
  </si>
  <si>
    <t>Władysława Reymonta</t>
  </si>
  <si>
    <t>węzeł Żołnierzy Września - 75 Pułk Piechoty</t>
  </si>
  <si>
    <t>Rębaczy</t>
  </si>
  <si>
    <t>ul. Legnicka</t>
  </si>
  <si>
    <t>Marii Rodziewiczówny</t>
  </si>
  <si>
    <t xml:space="preserve"> ul. Skłodowskiej</t>
  </si>
  <si>
    <t>skrzyżowanie z ul. Królowej Jadwigi</t>
  </si>
  <si>
    <r>
      <rPr>
        <sz val="10"/>
        <rFont val="Arial CE"/>
        <family val="0"/>
      </rPr>
      <t>Józefa Rymera</t>
    </r>
  </si>
  <si>
    <t>Siemianowicka</t>
  </si>
  <si>
    <t>ul. Poznańskiej</t>
  </si>
  <si>
    <t>ks. Piotra Skargi</t>
  </si>
  <si>
    <t>granicy działki PKP</t>
  </si>
  <si>
    <t>Składowa</t>
  </si>
  <si>
    <t>Marii Skłodowskiej-Curie</t>
  </si>
  <si>
    <t>Marii Skłodowskiej Curie</t>
  </si>
  <si>
    <t>węzeł ul. Nowa - Poznańska</t>
  </si>
  <si>
    <t>skrzyżowania z ul. Rodziewiczówny</t>
  </si>
  <si>
    <r>
      <rPr>
        <sz val="10"/>
        <rFont val="Arial CE"/>
        <family val="0"/>
      </rPr>
      <t>ks. Antoniego Stabika</t>
    </r>
  </si>
  <si>
    <t>ul. Kruszcowej</t>
  </si>
  <si>
    <t>Stacyjna</t>
  </si>
  <si>
    <t>skrzyżowania z ul. Legnicką</t>
  </si>
  <si>
    <r>
      <rPr>
        <sz val="10"/>
        <rFont val="Arial CE"/>
        <family val="0"/>
      </rPr>
      <t>ks. Pawła Stalmacha</t>
    </r>
  </si>
  <si>
    <r>
      <rPr>
        <sz val="10"/>
        <rFont val="Arial CE"/>
        <family val="0"/>
      </rPr>
      <t>dr. Wincentego Styczyńskiego</t>
    </r>
  </si>
  <si>
    <r>
      <rPr>
        <sz val="10"/>
        <rFont val="Arial CE"/>
        <family val="0"/>
      </rPr>
      <t>Ludwika Szabatowskiego</t>
    </r>
  </si>
  <si>
    <t>ul. Katowickiej stary  przebieg</t>
  </si>
  <si>
    <r>
      <rPr>
        <sz val="10"/>
        <rFont val="Arial CE"/>
        <family val="0"/>
      </rPr>
      <t>ul. Bogedaina</t>
    </r>
  </si>
  <si>
    <t>ul. Św. Kingi</t>
  </si>
  <si>
    <t>Śląska</t>
  </si>
  <si>
    <t>węzeł Żołnierzy Września</t>
  </si>
  <si>
    <t>Wandy</t>
  </si>
  <si>
    <t>Wiejska</t>
  </si>
  <si>
    <t>węzeł Rębaczy - Legnicka</t>
  </si>
  <si>
    <t>Wileńska</t>
  </si>
  <si>
    <t>Wschodnia</t>
  </si>
  <si>
    <t>Żołnierzy Września</t>
  </si>
  <si>
    <t>węzeł 75 Pułku Piechoty - Śląska - Reymonta</t>
  </si>
  <si>
    <t>droga pomiędzy ul Kościuszki, a ul Skargi</t>
  </si>
  <si>
    <t>droga od ul Katowickiej</t>
  </si>
  <si>
    <t>droga od ul Chorzowskiej (w Bytomiu)</t>
  </si>
  <si>
    <t>droga od ul Krakowskiej</t>
  </si>
  <si>
    <t>droga od ul Składowej</t>
  </si>
  <si>
    <t>ul Majętnego</t>
  </si>
  <si>
    <t>ul Samarzewskiego</t>
  </si>
  <si>
    <t>ul Sąsiedzka</t>
  </si>
  <si>
    <t>ul Rodzinna</t>
  </si>
  <si>
    <t>ul Watoły</t>
  </si>
  <si>
    <t>ul Nowaka</t>
  </si>
  <si>
    <t>droga przy ul Krakusa</t>
  </si>
  <si>
    <t>droga przy ul Kingi</t>
  </si>
  <si>
    <t>droga przy ul Gwareckiej</t>
  </si>
  <si>
    <t>droga przy ul Majętnego</t>
  </si>
  <si>
    <t>droga przy ul Słowiańska</t>
  </si>
  <si>
    <t>droga przy ul Mazurskiej</t>
  </si>
  <si>
    <t>droga przy ul Janasa (nieurządzona)</t>
  </si>
  <si>
    <t>droga wewnętrzna odchodząca od ul Żołnierzy Września do ogrodzenia osiedla domów przy stawie "Amelung"</t>
  </si>
  <si>
    <t>ul Waxmana (podstawowy przebieg) od ul 3 - go Maja do stawu "Amelung"</t>
  </si>
  <si>
    <t>ul Gwarecka od nr 71 do nr 35 (droga przy garażach)</t>
  </si>
  <si>
    <t>ul Mariańska nr 1 - 5 droga do ogrodów działkowych</t>
  </si>
  <si>
    <t>ul Emilii Plater</t>
  </si>
  <si>
    <t>ul Niedurnego - droga do osiedla "Dombud"</t>
  </si>
  <si>
    <t>suma</t>
  </si>
  <si>
    <t>ul Bartosza Głowackiego</t>
  </si>
  <si>
    <t>droga od ul Armii Krajowej</t>
  </si>
  <si>
    <t>droga od ul św. Anny</t>
  </si>
  <si>
    <t>droga przy ul Bartosza Głowackiego</t>
  </si>
  <si>
    <t>droga przy ul Krzywej i ul Astrów</t>
  </si>
  <si>
    <t>droga przy ul Klimzy</t>
  </si>
  <si>
    <t>droga przy ul św. Anny</t>
  </si>
  <si>
    <t>droga przy ul św. Barbary (przy nr Barbary 13 - droga wewnętrzna)</t>
  </si>
  <si>
    <t>ul Teatralna - od ul Sienkiewicza do wjazdu na parking przy ChCK</t>
  </si>
  <si>
    <t>droga do boiska treningowego KS Ruch od ul Dąbrowskiego wzdłuż budynku MORiS</t>
  </si>
  <si>
    <t>ul Odległa od ul Wolności do końca zabudowy</t>
  </si>
  <si>
    <t>Załącznik nr 2 - Drogi wewnętrzne</t>
  </si>
  <si>
    <t>Zadanie I</t>
  </si>
  <si>
    <t>Zadanie II</t>
  </si>
  <si>
    <t>Cały Chorzów</t>
  </si>
  <si>
    <t>Suma należność za zad I,II netto</t>
  </si>
  <si>
    <t>Suma należności za zad I,II brutto</t>
  </si>
  <si>
    <t>Utrzymanie jezdni 2016-2017</t>
  </si>
  <si>
    <t>/</t>
  </si>
  <si>
    <t>ul Moniuszki</t>
  </si>
  <si>
    <t>ul Katowickiej - stary przebieg</t>
  </si>
  <si>
    <t>Meitzena Volkmara</t>
  </si>
  <si>
    <t>Husarska</t>
  </si>
  <si>
    <t>pl. Piastowskiego (odcinek gminny)</t>
  </si>
  <si>
    <t>ul Siemianowickiej</t>
  </si>
  <si>
    <t xml:space="preserve">przedłużenie ul Wschodnia </t>
  </si>
  <si>
    <t>ul. Sieminaowickiej</t>
  </si>
  <si>
    <t>w kierunku płn. do ul. Świerkowej</t>
  </si>
  <si>
    <t xml:space="preserve"> Letnie utrzymanie jezdni ulic w okresie zimowym</t>
  </si>
  <si>
    <t>Załącznik nr 7 - Wykaz ulic - letenie utrzymanie Chorzowa 2017r-2021r (bierna akcja zimowa)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</si>
</sst>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\,_z_ł_-;\-* #,##0.00\,_z_ł_-;_-* \-??\ _z_ł_-;_-@_-"/>
    <numFmt numFmtId="166" formatCode="0.00000"/>
    <numFmt numFmtId="167" formatCode="_-* #,##0.00&quot; zł&quot;_-;\-* #,##0.00&quot; zł&quot;_-;_-* \-??&quot; zł&quot;_-;_-@_-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vertAlign val="superscript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textRotation="90" wrapText="1"/>
    </xf>
    <xf numFmtId="2" fontId="3" fillId="0" borderId="14" xfId="0" applyNumberFormat="1" applyFont="1" applyBorder="1" applyAlignment="1">
      <alignment textRotation="90" wrapText="1"/>
    </xf>
    <xf numFmtId="2" fontId="3" fillId="33" borderId="14" xfId="0" applyNumberFormat="1" applyFont="1" applyFill="1" applyBorder="1" applyAlignment="1">
      <alignment textRotation="90" wrapText="1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34" borderId="12" xfId="42" applyNumberFormat="1" applyFont="1" applyFill="1" applyBorder="1" applyAlignment="1" applyProtection="1">
      <alignment horizontal="center" vertical="center"/>
      <protection/>
    </xf>
    <xf numFmtId="2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16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9" xfId="0" applyFill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textRotation="90" wrapText="1"/>
    </xf>
    <xf numFmtId="2" fontId="5" fillId="33" borderId="10" xfId="0" applyNumberFormat="1" applyFont="1" applyFill="1" applyBorder="1" applyAlignment="1">
      <alignment horizontal="center" textRotation="90" wrapText="1"/>
    </xf>
    <xf numFmtId="2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  <headerFooter alignWithMargins="0">
    <oddFooter>&amp;CStrona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" ySplit="1" topLeftCell="C3" activePane="bottomRight" state="frozen"/>
      <selection pane="topLeft" activeCell="T32" sqref="T32"/>
      <selection pane="topRight" activeCell="T32" sqref="T32"/>
      <selection pane="bottomLeft" activeCell="T32" sqref="T32"/>
      <selection pane="bottomRight" activeCell="B2" sqref="B2"/>
    </sheetView>
  </sheetViews>
  <sheetFormatPr defaultColWidth="9.00390625" defaultRowHeight="12.75"/>
  <cols>
    <col min="1" max="1" width="9.00390625" style="1" customWidth="1"/>
    <col min="2" max="2" width="34.875" style="1" customWidth="1"/>
    <col min="3" max="16384" width="9.00390625" style="1" customWidth="1"/>
  </cols>
  <sheetData>
    <row r="1" spans="1:17" ht="13.5" thickTop="1">
      <c r="A1" s="66"/>
      <c r="B1" s="58" t="s">
        <v>667</v>
      </c>
      <c r="C1" s="59"/>
      <c r="D1" s="59"/>
      <c r="E1" s="59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67"/>
    </row>
    <row r="2" spans="1:17" ht="39.75">
      <c r="A2" s="68" t="s">
        <v>0</v>
      </c>
      <c r="B2" s="53" t="s">
        <v>447</v>
      </c>
      <c r="C2" s="53" t="s">
        <v>448</v>
      </c>
      <c r="D2" s="53" t="s">
        <v>448</v>
      </c>
      <c r="E2" s="53" t="s">
        <v>448</v>
      </c>
      <c r="F2" s="53" t="s">
        <v>448</v>
      </c>
      <c r="G2" s="53" t="s">
        <v>448</v>
      </c>
      <c r="H2" s="53" t="s">
        <v>448</v>
      </c>
      <c r="I2" s="53" t="s">
        <v>448</v>
      </c>
      <c r="J2" s="53" t="s">
        <v>448</v>
      </c>
      <c r="K2" s="53" t="s">
        <v>448</v>
      </c>
      <c r="L2" s="53" t="s">
        <v>448</v>
      </c>
      <c r="M2" s="53" t="s">
        <v>448</v>
      </c>
      <c r="N2" s="53" t="s">
        <v>448</v>
      </c>
      <c r="O2" s="53" t="s">
        <v>448</v>
      </c>
      <c r="P2" s="53" t="s">
        <v>448</v>
      </c>
      <c r="Q2" s="69" t="s">
        <v>449</v>
      </c>
    </row>
    <row r="3" spans="1:17" ht="25.5">
      <c r="A3" s="61">
        <v>1</v>
      </c>
      <c r="B3" s="54" t="s">
        <v>631</v>
      </c>
      <c r="C3" s="55">
        <v>830</v>
      </c>
      <c r="D3" s="55">
        <v>242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62">
        <f aca="true" t="shared" si="0" ref="Q3:Q38">SUM(C3:P3)</f>
        <v>1072</v>
      </c>
    </row>
    <row r="4" spans="1:17" ht="12.75">
      <c r="A4" s="61">
        <v>2</v>
      </c>
      <c r="B4" s="54" t="s">
        <v>632</v>
      </c>
      <c r="C4" s="55">
        <v>1944</v>
      </c>
      <c r="D4" s="55">
        <v>933</v>
      </c>
      <c r="E4" s="55">
        <v>648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62">
        <f t="shared" si="0"/>
        <v>3525</v>
      </c>
    </row>
    <row r="5" spans="1:17" ht="12.75">
      <c r="A5" s="61">
        <v>3</v>
      </c>
      <c r="B5" s="54" t="s">
        <v>633</v>
      </c>
      <c r="C5" s="55">
        <v>399</v>
      </c>
      <c r="D5" s="55">
        <v>567</v>
      </c>
      <c r="E5" s="55">
        <v>195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62">
        <f t="shared" si="0"/>
        <v>1161</v>
      </c>
    </row>
    <row r="6" spans="1:17" ht="12.75">
      <c r="A6" s="61">
        <v>4</v>
      </c>
      <c r="B6" s="54" t="s">
        <v>634</v>
      </c>
      <c r="C6" s="55">
        <v>636</v>
      </c>
      <c r="D6" s="55">
        <v>414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2">
        <f t="shared" si="0"/>
        <v>1050</v>
      </c>
    </row>
    <row r="7" spans="1:17" ht="12.75">
      <c r="A7" s="61">
        <v>5</v>
      </c>
      <c r="B7" s="54" t="s">
        <v>635</v>
      </c>
      <c r="C7" s="55">
        <v>855</v>
      </c>
      <c r="D7" s="55">
        <v>276</v>
      </c>
      <c r="E7" s="55">
        <v>400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62">
        <f t="shared" si="0"/>
        <v>1531</v>
      </c>
    </row>
    <row r="8" spans="1:17" ht="12.75">
      <c r="A8" s="61">
        <v>6</v>
      </c>
      <c r="B8" s="54" t="s">
        <v>636</v>
      </c>
      <c r="C8" s="55">
        <v>16</v>
      </c>
      <c r="D8" s="55">
        <v>215</v>
      </c>
      <c r="E8" s="55">
        <v>100</v>
      </c>
      <c r="F8" s="55">
        <v>231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62">
        <f t="shared" si="0"/>
        <v>562</v>
      </c>
    </row>
    <row r="9" spans="1:17" ht="12.75">
      <c r="A9" s="61">
        <v>7</v>
      </c>
      <c r="B9" s="54" t="s">
        <v>637</v>
      </c>
      <c r="C9" s="55">
        <v>752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2">
        <f t="shared" si="0"/>
        <v>752</v>
      </c>
    </row>
    <row r="10" spans="1:17" ht="12.75">
      <c r="A10" s="61">
        <v>8</v>
      </c>
      <c r="B10" s="54" t="s">
        <v>638</v>
      </c>
      <c r="C10" s="55">
        <v>977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2">
        <f t="shared" si="0"/>
        <v>977</v>
      </c>
    </row>
    <row r="11" spans="1:17" ht="12.75">
      <c r="A11" s="61">
        <v>9</v>
      </c>
      <c r="B11" s="54" t="s">
        <v>639</v>
      </c>
      <c r="C11" s="55">
        <v>810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2">
        <f t="shared" si="0"/>
        <v>810</v>
      </c>
    </row>
    <row r="12" spans="1:17" ht="12.75">
      <c r="A12" s="61">
        <v>10</v>
      </c>
      <c r="B12" s="54" t="s">
        <v>640</v>
      </c>
      <c r="C12" s="55">
        <v>983</v>
      </c>
      <c r="D12" s="55">
        <v>557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2">
        <f t="shared" si="0"/>
        <v>1540</v>
      </c>
    </row>
    <row r="13" spans="1:17" ht="12.75">
      <c r="A13" s="61">
        <v>11</v>
      </c>
      <c r="B13" s="54" t="s">
        <v>641</v>
      </c>
      <c r="C13" s="55">
        <v>198</v>
      </c>
      <c r="D13" s="55">
        <v>461</v>
      </c>
      <c r="E13" s="55">
        <v>805</v>
      </c>
      <c r="F13" s="55">
        <v>446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2">
        <f t="shared" si="0"/>
        <v>1910</v>
      </c>
    </row>
    <row r="14" spans="1:18" ht="12.75">
      <c r="A14" s="61">
        <v>12</v>
      </c>
      <c r="B14" s="54" t="s">
        <v>642</v>
      </c>
      <c r="C14" s="55">
        <v>20</v>
      </c>
      <c r="D14" s="55">
        <v>484</v>
      </c>
      <c r="E14" s="55">
        <v>400</v>
      </c>
      <c r="F14" s="55">
        <v>10</v>
      </c>
      <c r="G14" s="55">
        <v>202</v>
      </c>
      <c r="H14" s="55">
        <v>77</v>
      </c>
      <c r="I14" s="55">
        <v>3</v>
      </c>
      <c r="J14" s="55">
        <v>316</v>
      </c>
      <c r="K14" s="55">
        <v>156</v>
      </c>
      <c r="L14" s="55">
        <v>245</v>
      </c>
      <c r="M14" s="55">
        <v>299</v>
      </c>
      <c r="N14" s="55">
        <v>33</v>
      </c>
      <c r="O14" s="55">
        <v>565</v>
      </c>
      <c r="P14" s="55">
        <v>388</v>
      </c>
      <c r="Q14" s="62">
        <f t="shared" si="0"/>
        <v>3198</v>
      </c>
      <c r="R14" s="2"/>
    </row>
    <row r="15" spans="1:17" ht="12.75">
      <c r="A15" s="61">
        <v>13</v>
      </c>
      <c r="B15" s="54" t="s">
        <v>643</v>
      </c>
      <c r="C15" s="55">
        <v>328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62">
        <f t="shared" si="0"/>
        <v>328</v>
      </c>
    </row>
    <row r="16" spans="1:17" ht="12.75">
      <c r="A16" s="61">
        <v>14</v>
      </c>
      <c r="B16" s="54" t="s">
        <v>644</v>
      </c>
      <c r="C16" s="55">
        <v>640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2">
        <f t="shared" si="0"/>
        <v>640</v>
      </c>
    </row>
    <row r="17" spans="1:17" ht="12.75">
      <c r="A17" s="61">
        <v>15</v>
      </c>
      <c r="B17" s="54" t="s">
        <v>645</v>
      </c>
      <c r="C17" s="55">
        <v>1136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2">
        <f t="shared" si="0"/>
        <v>1136</v>
      </c>
    </row>
    <row r="18" spans="1:17" ht="12.75">
      <c r="A18" s="61">
        <v>16</v>
      </c>
      <c r="B18" s="54" t="s">
        <v>646</v>
      </c>
      <c r="C18" s="55">
        <v>35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2">
        <f t="shared" si="0"/>
        <v>35</v>
      </c>
    </row>
    <row r="19" spans="1:17" ht="12.75">
      <c r="A19" s="61">
        <v>17</v>
      </c>
      <c r="B19" s="54" t="s">
        <v>647</v>
      </c>
      <c r="C19" s="55">
        <v>174</v>
      </c>
      <c r="D19" s="55">
        <v>150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62">
        <f t="shared" si="0"/>
        <v>324</v>
      </c>
    </row>
    <row r="20" spans="1:17" ht="12.75">
      <c r="A20" s="61">
        <v>18</v>
      </c>
      <c r="B20" s="54" t="s">
        <v>648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62">
        <f t="shared" si="0"/>
        <v>0</v>
      </c>
    </row>
    <row r="21" spans="1:17" ht="38.25">
      <c r="A21" s="63">
        <v>19</v>
      </c>
      <c r="B21" s="54" t="s">
        <v>649</v>
      </c>
      <c r="C21" s="56">
        <v>573</v>
      </c>
      <c r="D21" s="55">
        <v>714</v>
      </c>
      <c r="E21" s="56">
        <v>320</v>
      </c>
      <c r="F21" s="56">
        <v>240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2">
        <f t="shared" si="0"/>
        <v>1847</v>
      </c>
    </row>
    <row r="22" spans="1:17" ht="25.5">
      <c r="A22" s="64">
        <v>20</v>
      </c>
      <c r="B22" s="54" t="s">
        <v>650</v>
      </c>
      <c r="C22" s="57">
        <v>1358</v>
      </c>
      <c r="D22" s="55"/>
      <c r="E22" s="56"/>
      <c r="F22" s="5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62">
        <f t="shared" si="0"/>
        <v>1358</v>
      </c>
    </row>
    <row r="23" spans="1:17" ht="25.5">
      <c r="A23" s="64">
        <v>21</v>
      </c>
      <c r="B23" s="54" t="s">
        <v>651</v>
      </c>
      <c r="C23" s="57">
        <v>1800</v>
      </c>
      <c r="D23" s="55"/>
      <c r="E23" s="56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65">
        <f t="shared" si="0"/>
        <v>1800</v>
      </c>
    </row>
    <row r="24" spans="1:17" ht="25.5">
      <c r="A24" s="64">
        <v>22</v>
      </c>
      <c r="B24" s="54" t="s">
        <v>652</v>
      </c>
      <c r="C24" s="57">
        <v>402</v>
      </c>
      <c r="D24" s="55"/>
      <c r="E24" s="56"/>
      <c r="F24" s="56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65">
        <f t="shared" si="0"/>
        <v>402</v>
      </c>
    </row>
    <row r="25" spans="1:17" ht="12.75">
      <c r="A25" s="64">
        <v>23</v>
      </c>
      <c r="B25" s="54" t="s">
        <v>653</v>
      </c>
      <c r="C25" s="57">
        <v>475.4</v>
      </c>
      <c r="D25" s="55"/>
      <c r="E25" s="56"/>
      <c r="F25" s="56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65">
        <f t="shared" si="0"/>
        <v>475.4</v>
      </c>
    </row>
    <row r="26" spans="1:17" ht="25.5">
      <c r="A26" s="64">
        <v>24</v>
      </c>
      <c r="B26" s="54" t="s">
        <v>654</v>
      </c>
      <c r="C26" s="57">
        <v>345</v>
      </c>
      <c r="D26" s="55">
        <v>334</v>
      </c>
      <c r="E26" s="56"/>
      <c r="F26" s="56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>
        <f t="shared" si="0"/>
        <v>679</v>
      </c>
    </row>
    <row r="27" spans="1:17" ht="12.75">
      <c r="A27" s="61">
        <v>25</v>
      </c>
      <c r="B27" s="54" t="s">
        <v>656</v>
      </c>
      <c r="C27" s="55">
        <v>430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>
        <f t="shared" si="0"/>
        <v>430</v>
      </c>
    </row>
    <row r="28" spans="1:17" ht="12.75">
      <c r="A28" s="61">
        <v>26</v>
      </c>
      <c r="B28" s="54" t="s">
        <v>657</v>
      </c>
      <c r="C28" s="55">
        <v>198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>
        <f t="shared" si="0"/>
        <v>198</v>
      </c>
    </row>
    <row r="29" spans="1:17" ht="12.75">
      <c r="A29" s="61">
        <v>27</v>
      </c>
      <c r="B29" s="74" t="s">
        <v>658</v>
      </c>
      <c r="C29" s="55">
        <v>381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65">
        <f t="shared" si="0"/>
        <v>381</v>
      </c>
    </row>
    <row r="30" spans="1:17" ht="12.75">
      <c r="A30" s="61">
        <v>28</v>
      </c>
      <c r="B30" s="74" t="s">
        <v>659</v>
      </c>
      <c r="C30" s="55">
        <v>26</v>
      </c>
      <c r="D30" s="55">
        <v>405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65">
        <f t="shared" si="0"/>
        <v>431</v>
      </c>
    </row>
    <row r="31" spans="1:17" ht="12.75">
      <c r="A31" s="61">
        <v>29</v>
      </c>
      <c r="B31" s="74" t="s">
        <v>660</v>
      </c>
      <c r="C31" s="55">
        <v>185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65">
        <f t="shared" si="0"/>
        <v>185</v>
      </c>
    </row>
    <row r="32" spans="1:17" ht="12.75">
      <c r="A32" s="61">
        <v>30</v>
      </c>
      <c r="B32" s="74" t="s">
        <v>661</v>
      </c>
      <c r="C32" s="55">
        <v>4</v>
      </c>
      <c r="D32" s="55">
        <v>2</v>
      </c>
      <c r="E32" s="55">
        <v>41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5">
        <f t="shared" si="0"/>
        <v>47</v>
      </c>
    </row>
    <row r="33" spans="1:17" ht="12.75">
      <c r="A33" s="61">
        <v>31</v>
      </c>
      <c r="B33" s="74" t="s">
        <v>662</v>
      </c>
      <c r="C33" s="55">
        <v>381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65">
        <f t="shared" si="0"/>
        <v>381</v>
      </c>
    </row>
    <row r="34" spans="1:17" ht="12.75">
      <c r="A34" s="61">
        <v>32</v>
      </c>
      <c r="B34" s="74" t="s">
        <v>662</v>
      </c>
      <c r="C34" s="55">
        <v>366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65">
        <f t="shared" si="0"/>
        <v>366</v>
      </c>
    </row>
    <row r="35" spans="1:17" ht="25.5">
      <c r="A35" s="63">
        <v>33</v>
      </c>
      <c r="B35" s="74" t="s">
        <v>663</v>
      </c>
      <c r="C35" s="56">
        <v>515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65">
        <f t="shared" si="0"/>
        <v>515</v>
      </c>
    </row>
    <row r="36" spans="1:17" ht="25.5">
      <c r="A36" s="64">
        <v>34</v>
      </c>
      <c r="B36" s="74" t="s">
        <v>664</v>
      </c>
      <c r="C36" s="57">
        <v>735</v>
      </c>
      <c r="D36" s="55"/>
      <c r="E36" s="55"/>
      <c r="F36" s="55"/>
      <c r="G36" s="57"/>
      <c r="H36" s="55"/>
      <c r="I36" s="55"/>
      <c r="J36" s="55"/>
      <c r="K36" s="55"/>
      <c r="L36" s="55"/>
      <c r="M36" s="55"/>
      <c r="N36" s="55"/>
      <c r="O36" s="55"/>
      <c r="P36" s="55"/>
      <c r="Q36" s="65">
        <f t="shared" si="0"/>
        <v>735</v>
      </c>
    </row>
    <row r="37" spans="1:17" ht="38.25">
      <c r="A37" s="64">
        <v>35</v>
      </c>
      <c r="B37" s="74" t="s">
        <v>665</v>
      </c>
      <c r="C37" s="57">
        <v>1764</v>
      </c>
      <c r="D37" s="55"/>
      <c r="E37" s="55"/>
      <c r="F37" s="55"/>
      <c r="G37" s="57"/>
      <c r="H37" s="55"/>
      <c r="I37" s="55"/>
      <c r="J37" s="55"/>
      <c r="K37" s="55"/>
      <c r="L37" s="55"/>
      <c r="M37" s="55"/>
      <c r="N37" s="55"/>
      <c r="O37" s="55"/>
      <c r="P37" s="55"/>
      <c r="Q37" s="65">
        <f t="shared" si="0"/>
        <v>1764</v>
      </c>
    </row>
    <row r="38" spans="1:17" ht="25.5">
      <c r="A38" s="64">
        <v>36</v>
      </c>
      <c r="B38" s="74" t="s">
        <v>666</v>
      </c>
      <c r="C38" s="57">
        <v>1326</v>
      </c>
      <c r="D38" s="55"/>
      <c r="E38" s="55"/>
      <c r="F38" s="55"/>
      <c r="G38" s="57"/>
      <c r="H38" s="55"/>
      <c r="I38" s="55"/>
      <c r="J38" s="55"/>
      <c r="K38" s="55"/>
      <c r="L38" s="55"/>
      <c r="M38" s="55"/>
      <c r="N38" s="55"/>
      <c r="O38" s="55"/>
      <c r="P38" s="55"/>
      <c r="Q38" s="65">
        <f t="shared" si="0"/>
        <v>1326</v>
      </c>
    </row>
    <row r="39" spans="1:17" ht="13.5" thickBot="1">
      <c r="A39" s="70"/>
      <c r="B39" s="71" t="s">
        <v>655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>
        <f>SUM(Q3:Q38)</f>
        <v>33871.4</v>
      </c>
    </row>
    <row r="40" ht="13.5" thickTop="1"/>
  </sheetData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B1">
      <selection activeCell="C2" sqref="C2"/>
    </sheetView>
  </sheetViews>
  <sheetFormatPr defaultColWidth="9.00390625" defaultRowHeight="12.75"/>
  <cols>
    <col min="1" max="1" width="0" style="1" hidden="1" customWidth="1"/>
    <col min="2" max="2" width="2.75390625" style="1" customWidth="1"/>
    <col min="3" max="3" width="30.125" style="1" customWidth="1"/>
    <col min="4" max="4" width="4.75390625" style="1" customWidth="1"/>
    <col min="5" max="5" width="9.25390625" style="1" customWidth="1"/>
    <col min="6" max="6" width="3.00390625" style="1" customWidth="1"/>
    <col min="7" max="7" width="16.25390625" style="1" customWidth="1"/>
    <col min="8" max="8" width="18.625" style="1" customWidth="1"/>
    <col min="9" max="9" width="8.625" style="4" customWidth="1"/>
    <col min="10" max="10" width="11.00390625" style="5" customWidth="1"/>
    <col min="11" max="11" width="12.00390625" style="5" customWidth="1"/>
    <col min="12" max="12" width="11.625" style="5" customWidth="1"/>
    <col min="13" max="16384" width="9.00390625" style="1" customWidth="1"/>
  </cols>
  <sheetData>
    <row r="1" spans="3:9" ht="12.75">
      <c r="C1" s="2" t="s">
        <v>685</v>
      </c>
      <c r="I1" s="6"/>
    </row>
    <row r="3" spans="3:4" ht="15.75">
      <c r="C3" s="7" t="s">
        <v>684</v>
      </c>
      <c r="D3" s="2"/>
    </row>
    <row r="4" ht="13.5" thickBot="1"/>
    <row r="5" spans="1:12" ht="12.75" customHeight="1" thickBot="1">
      <c r="A5" s="81" t="s">
        <v>0</v>
      </c>
      <c r="B5" s="82" t="s">
        <v>1</v>
      </c>
      <c r="C5" s="82"/>
      <c r="D5" s="83" t="s">
        <v>2</v>
      </c>
      <c r="E5" s="84" t="s">
        <v>3</v>
      </c>
      <c r="F5" s="83" t="s">
        <v>4</v>
      </c>
      <c r="G5" s="82" t="s">
        <v>5</v>
      </c>
      <c r="H5" s="82"/>
      <c r="I5" s="88" t="s">
        <v>6</v>
      </c>
      <c r="J5" s="80" t="s">
        <v>7</v>
      </c>
      <c r="K5" s="88" t="s">
        <v>8</v>
      </c>
      <c r="L5" s="89" t="s">
        <v>9</v>
      </c>
    </row>
    <row r="6" spans="1:12" ht="54.75" customHeight="1">
      <c r="A6" s="81"/>
      <c r="B6" s="82"/>
      <c r="C6" s="82"/>
      <c r="D6" s="83"/>
      <c r="E6" s="84"/>
      <c r="F6" s="83"/>
      <c r="G6" s="8" t="s">
        <v>10</v>
      </c>
      <c r="H6" s="8" t="s">
        <v>11</v>
      </c>
      <c r="I6" s="88"/>
      <c r="J6" s="80"/>
      <c r="K6" s="88"/>
      <c r="L6" s="89"/>
    </row>
    <row r="7" spans="1:12" ht="18.75" customHeight="1">
      <c r="A7" s="9"/>
      <c r="B7" s="10"/>
      <c r="C7" s="9"/>
      <c r="D7" s="11"/>
      <c r="E7" s="12"/>
      <c r="F7" s="13"/>
      <c r="G7" s="8"/>
      <c r="H7" s="8"/>
      <c r="I7" s="14"/>
      <c r="J7" s="15"/>
      <c r="K7" s="15"/>
      <c r="L7" s="16"/>
    </row>
    <row r="8" spans="1:12" ht="25.5">
      <c r="A8" s="17" t="e">
        <f>#REF!+1</f>
        <v>#REF!</v>
      </c>
      <c r="B8" s="18" t="s">
        <v>15</v>
      </c>
      <c r="C8" s="19" t="s">
        <v>16</v>
      </c>
      <c r="D8" s="20">
        <v>6</v>
      </c>
      <c r="E8" s="19" t="s">
        <v>17</v>
      </c>
      <c r="F8" s="20" t="s">
        <v>18</v>
      </c>
      <c r="G8" s="21" t="s">
        <v>19</v>
      </c>
      <c r="H8" s="21" t="s">
        <v>20</v>
      </c>
      <c r="I8" s="22">
        <v>2.0300000000000002</v>
      </c>
      <c r="J8" s="23">
        <v>26435</v>
      </c>
      <c r="K8" s="24">
        <f aca="true" t="shared" si="0" ref="K8:K32">SUM(J8-L8)</f>
        <v>26435</v>
      </c>
      <c r="L8" s="25">
        <v>0</v>
      </c>
    </row>
    <row r="9" spans="1:12" ht="12.75">
      <c r="A9" s="17" t="e">
        <f>#REF!+1</f>
        <v>#REF!</v>
      </c>
      <c r="B9" s="18" t="s">
        <v>22</v>
      </c>
      <c r="C9" s="19" t="s">
        <v>23</v>
      </c>
      <c r="D9" s="20">
        <v>12</v>
      </c>
      <c r="E9" s="19" t="s">
        <v>24</v>
      </c>
      <c r="F9" s="20" t="s">
        <v>25</v>
      </c>
      <c r="G9" s="21" t="s">
        <v>26</v>
      </c>
      <c r="H9" s="21" t="s">
        <v>27</v>
      </c>
      <c r="I9" s="22">
        <v>0.3688</v>
      </c>
      <c r="J9" s="23">
        <v>1918.1</v>
      </c>
      <c r="K9" s="24">
        <f t="shared" si="0"/>
        <v>1918.1</v>
      </c>
      <c r="L9" s="25">
        <v>0</v>
      </c>
    </row>
    <row r="10" spans="1:12" ht="12.75">
      <c r="A10" s="17" t="e">
        <f>#REF!+1</f>
        <v>#REF!</v>
      </c>
      <c r="B10" s="18" t="s">
        <v>28</v>
      </c>
      <c r="C10" s="19" t="s">
        <v>29</v>
      </c>
      <c r="D10" s="20">
        <v>14</v>
      </c>
      <c r="E10" s="19" t="s">
        <v>30</v>
      </c>
      <c r="F10" s="20" t="s">
        <v>31</v>
      </c>
      <c r="G10" s="21" t="s">
        <v>32</v>
      </c>
      <c r="H10" s="21" t="s">
        <v>33</v>
      </c>
      <c r="I10" s="22">
        <v>2.5300000000000002</v>
      </c>
      <c r="J10" s="23">
        <v>21708</v>
      </c>
      <c r="K10" s="24">
        <f t="shared" si="0"/>
        <v>21708</v>
      </c>
      <c r="L10" s="25">
        <v>0</v>
      </c>
    </row>
    <row r="11" spans="1:12" ht="12.75">
      <c r="A11" s="17" t="e">
        <f>#REF!+1</f>
        <v>#REF!</v>
      </c>
      <c r="B11" s="18" t="s">
        <v>34</v>
      </c>
      <c r="C11" s="19" t="s">
        <v>35</v>
      </c>
      <c r="D11" s="20">
        <v>20</v>
      </c>
      <c r="E11" s="19" t="s">
        <v>36</v>
      </c>
      <c r="F11" s="20" t="s">
        <v>37</v>
      </c>
      <c r="G11" s="21" t="s">
        <v>38</v>
      </c>
      <c r="H11" s="21" t="s">
        <v>39</v>
      </c>
      <c r="I11" s="22">
        <v>0.84</v>
      </c>
      <c r="J11" s="23">
        <v>6543</v>
      </c>
      <c r="K11" s="24">
        <f t="shared" si="0"/>
        <v>6543</v>
      </c>
      <c r="L11" s="25">
        <v>0</v>
      </c>
    </row>
    <row r="12" spans="1:12" ht="12.75">
      <c r="A12" s="17" t="e">
        <f>#REF!+1</f>
        <v>#REF!</v>
      </c>
      <c r="B12" s="18" t="s">
        <v>40</v>
      </c>
      <c r="C12" s="19" t="s">
        <v>41</v>
      </c>
      <c r="D12" s="20">
        <v>29</v>
      </c>
      <c r="E12" s="19" t="s">
        <v>42</v>
      </c>
      <c r="F12" s="20" t="s">
        <v>43</v>
      </c>
      <c r="G12" s="21" t="s">
        <v>44</v>
      </c>
      <c r="H12" s="21" t="s">
        <v>45</v>
      </c>
      <c r="I12" s="22">
        <v>0.356</v>
      </c>
      <c r="J12" s="23">
        <v>2520.3</v>
      </c>
      <c r="K12" s="24">
        <f t="shared" si="0"/>
        <v>2520.3</v>
      </c>
      <c r="L12" s="25">
        <v>0</v>
      </c>
    </row>
    <row r="13" spans="1:12" ht="12" customHeight="1">
      <c r="A13" s="17" t="e">
        <f>#REF!+1</f>
        <v>#REF!</v>
      </c>
      <c r="B13" s="18" t="s">
        <v>46</v>
      </c>
      <c r="C13" s="19" t="s">
        <v>47</v>
      </c>
      <c r="D13" s="20">
        <v>34</v>
      </c>
      <c r="E13" s="19" t="s">
        <v>48</v>
      </c>
      <c r="F13" s="20" t="s">
        <v>49</v>
      </c>
      <c r="G13" s="21" t="s">
        <v>50</v>
      </c>
      <c r="H13" s="21" t="s">
        <v>51</v>
      </c>
      <c r="I13" s="22">
        <v>0.73</v>
      </c>
      <c r="J13" s="23">
        <v>5750</v>
      </c>
      <c r="K13" s="24">
        <f t="shared" si="0"/>
        <v>5750</v>
      </c>
      <c r="L13" s="25">
        <v>0</v>
      </c>
    </row>
    <row r="14" spans="1:12" ht="12.75">
      <c r="A14" s="17" t="e">
        <f>#REF!+1</f>
        <v>#REF!</v>
      </c>
      <c r="B14" s="18" t="s">
        <v>53</v>
      </c>
      <c r="C14" s="19" t="s">
        <v>54</v>
      </c>
      <c r="D14" s="20">
        <v>39</v>
      </c>
      <c r="E14" s="19" t="s">
        <v>55</v>
      </c>
      <c r="F14" s="20" t="s">
        <v>56</v>
      </c>
      <c r="G14" s="21" t="s">
        <v>57</v>
      </c>
      <c r="H14" s="21" t="s">
        <v>58</v>
      </c>
      <c r="I14" s="22">
        <v>1.96</v>
      </c>
      <c r="J14" s="23">
        <v>17711</v>
      </c>
      <c r="K14" s="24">
        <f t="shared" si="0"/>
        <v>17711</v>
      </c>
      <c r="L14" s="25">
        <v>0</v>
      </c>
    </row>
    <row r="15" spans="1:12" ht="12.75">
      <c r="A15" s="17" t="e">
        <f>#REF!+1</f>
        <v>#REF!</v>
      </c>
      <c r="B15" s="18" t="s">
        <v>59</v>
      </c>
      <c r="C15" s="19" t="s">
        <v>60</v>
      </c>
      <c r="D15" s="20">
        <v>41</v>
      </c>
      <c r="E15" s="19" t="s">
        <v>61</v>
      </c>
      <c r="F15" s="20" t="s">
        <v>62</v>
      </c>
      <c r="G15" s="21" t="s">
        <v>63</v>
      </c>
      <c r="H15" s="21" t="s">
        <v>64</v>
      </c>
      <c r="I15" s="22">
        <v>1.0045</v>
      </c>
      <c r="J15" s="23">
        <v>7312.7</v>
      </c>
      <c r="K15" s="24">
        <f t="shared" si="0"/>
        <v>7312.7</v>
      </c>
      <c r="L15" s="25">
        <v>0</v>
      </c>
    </row>
    <row r="16" spans="1:12" ht="25.5">
      <c r="A16" s="17"/>
      <c r="B16" s="18" t="s">
        <v>12</v>
      </c>
      <c r="C16" s="45" t="s">
        <v>450</v>
      </c>
      <c r="D16" s="46">
        <v>503</v>
      </c>
      <c r="E16" s="26" t="s">
        <v>451</v>
      </c>
      <c r="F16" s="46" t="s">
        <v>452</v>
      </c>
      <c r="G16" s="47" t="s">
        <v>453</v>
      </c>
      <c r="H16" s="47" t="s">
        <v>454</v>
      </c>
      <c r="I16" s="48">
        <v>9.76</v>
      </c>
      <c r="J16" s="23">
        <v>73090</v>
      </c>
      <c r="K16" s="24">
        <f t="shared" si="0"/>
        <v>73090</v>
      </c>
      <c r="L16" s="25">
        <v>0</v>
      </c>
    </row>
    <row r="17" spans="1:12" ht="12.75">
      <c r="A17" s="17" t="e">
        <f>#REF!+1</f>
        <v>#REF!</v>
      </c>
      <c r="B17" s="18" t="s">
        <v>65</v>
      </c>
      <c r="C17" s="19" t="s">
        <v>66</v>
      </c>
      <c r="D17" s="20">
        <v>45</v>
      </c>
      <c r="E17" s="19" t="s">
        <v>67</v>
      </c>
      <c r="F17" s="20" t="s">
        <v>68</v>
      </c>
      <c r="G17" s="21" t="s">
        <v>69</v>
      </c>
      <c r="H17" s="21" t="s">
        <v>70</v>
      </c>
      <c r="I17" s="22">
        <v>0.184</v>
      </c>
      <c r="J17" s="23">
        <v>1209.9</v>
      </c>
      <c r="K17" s="24">
        <f t="shared" si="0"/>
        <v>1209.9</v>
      </c>
      <c r="L17" s="25">
        <v>0</v>
      </c>
    </row>
    <row r="18" spans="1:12" ht="12.75">
      <c r="A18" s="17" t="e">
        <f>A17+1</f>
        <v>#REF!</v>
      </c>
      <c r="B18" s="18" t="s">
        <v>71</v>
      </c>
      <c r="C18" s="19" t="s">
        <v>72</v>
      </c>
      <c r="D18" s="20">
        <v>46</v>
      </c>
      <c r="E18" s="19" t="s">
        <v>73</v>
      </c>
      <c r="F18" s="20" t="s">
        <v>74</v>
      </c>
      <c r="G18" s="21" t="s">
        <v>75</v>
      </c>
      <c r="H18" s="21" t="s">
        <v>76</v>
      </c>
      <c r="I18" s="22">
        <v>0.1</v>
      </c>
      <c r="J18" s="23">
        <v>257.6</v>
      </c>
      <c r="K18" s="24">
        <f t="shared" si="0"/>
        <v>257.6</v>
      </c>
      <c r="L18" s="25">
        <v>0</v>
      </c>
    </row>
    <row r="19" spans="1:12" ht="12.75">
      <c r="A19" s="17" t="e">
        <f>#REF!</f>
        <v>#REF!</v>
      </c>
      <c r="B19" s="18" t="s">
        <v>77</v>
      </c>
      <c r="C19" s="19" t="s">
        <v>78</v>
      </c>
      <c r="D19" s="20">
        <v>47</v>
      </c>
      <c r="E19" s="19" t="s">
        <v>79</v>
      </c>
      <c r="F19" s="20" t="s">
        <v>80</v>
      </c>
      <c r="G19" s="21" t="s">
        <v>81</v>
      </c>
      <c r="H19" s="21" t="s">
        <v>82</v>
      </c>
      <c r="I19" s="22">
        <v>0.1505</v>
      </c>
      <c r="J19" s="23">
        <v>1823.4</v>
      </c>
      <c r="K19" s="24">
        <f t="shared" si="0"/>
        <v>1823.4</v>
      </c>
      <c r="L19" s="25">
        <v>0</v>
      </c>
    </row>
    <row r="20" spans="1:12" ht="12.75">
      <c r="A20" s="17" t="e">
        <f>#REF!</f>
        <v>#REF!</v>
      </c>
      <c r="B20" s="18" t="s">
        <v>83</v>
      </c>
      <c r="C20" s="19" t="s">
        <v>84</v>
      </c>
      <c r="D20" s="20">
        <v>51</v>
      </c>
      <c r="E20" s="19" t="s">
        <v>85</v>
      </c>
      <c r="F20" s="20" t="s">
        <v>86</v>
      </c>
      <c r="G20" s="21" t="s">
        <v>87</v>
      </c>
      <c r="H20" s="21" t="s">
        <v>88</v>
      </c>
      <c r="I20" s="22">
        <v>0.416</v>
      </c>
      <c r="J20" s="23">
        <v>2756.5</v>
      </c>
      <c r="K20" s="24">
        <f t="shared" si="0"/>
        <v>2756.5</v>
      </c>
      <c r="L20" s="25">
        <v>0</v>
      </c>
    </row>
    <row r="21" spans="1:12" ht="12.75">
      <c r="A21" s="17" t="e">
        <f>#REF!</f>
        <v>#REF!</v>
      </c>
      <c r="B21" s="18" t="s">
        <v>89</v>
      </c>
      <c r="C21" s="19" t="s">
        <v>90</v>
      </c>
      <c r="D21" s="20">
        <v>52</v>
      </c>
      <c r="E21" s="19" t="s">
        <v>91</v>
      </c>
      <c r="F21" s="20" t="s">
        <v>92</v>
      </c>
      <c r="G21" s="21" t="s">
        <v>93</v>
      </c>
      <c r="H21" s="21" t="s">
        <v>94</v>
      </c>
      <c r="I21" s="22">
        <v>0.071</v>
      </c>
      <c r="J21" s="23">
        <v>919.3</v>
      </c>
      <c r="K21" s="24">
        <f t="shared" si="0"/>
        <v>919.3</v>
      </c>
      <c r="L21" s="25">
        <v>0</v>
      </c>
    </row>
    <row r="22" spans="1:12" ht="12.75">
      <c r="A22" s="17"/>
      <c r="B22" s="18" t="s">
        <v>95</v>
      </c>
      <c r="C22" s="19" t="s">
        <v>96</v>
      </c>
      <c r="D22" s="20">
        <v>56</v>
      </c>
      <c r="E22" s="19" t="s">
        <v>97</v>
      </c>
      <c r="F22" s="20" t="s">
        <v>98</v>
      </c>
      <c r="G22" s="21" t="s">
        <v>99</v>
      </c>
      <c r="H22" s="21" t="s">
        <v>100</v>
      </c>
      <c r="I22" s="22">
        <v>0.2385</v>
      </c>
      <c r="J22" s="23">
        <v>1371.9</v>
      </c>
      <c r="K22" s="24">
        <f t="shared" si="0"/>
        <v>1371.9</v>
      </c>
      <c r="L22" s="25">
        <v>0</v>
      </c>
    </row>
    <row r="23" spans="1:12" ht="25.5">
      <c r="A23" s="17" t="e">
        <f>#REF!+1</f>
        <v>#REF!</v>
      </c>
      <c r="B23" s="18" t="s">
        <v>101</v>
      </c>
      <c r="C23" s="19" t="s">
        <v>102</v>
      </c>
      <c r="D23" s="20">
        <v>61</v>
      </c>
      <c r="E23" s="19" t="s">
        <v>103</v>
      </c>
      <c r="F23" s="20" t="s">
        <v>104</v>
      </c>
      <c r="G23" s="21" t="s">
        <v>105</v>
      </c>
      <c r="H23" s="21" t="s">
        <v>106</v>
      </c>
      <c r="I23" s="22">
        <v>2.08</v>
      </c>
      <c r="J23" s="23">
        <v>14977</v>
      </c>
      <c r="K23" s="24">
        <f t="shared" si="0"/>
        <v>14977</v>
      </c>
      <c r="L23" s="25">
        <v>0</v>
      </c>
    </row>
    <row r="24" spans="1:12" ht="25.5">
      <c r="A24" s="17" t="e">
        <f>#REF!+1</f>
        <v>#REF!</v>
      </c>
      <c r="B24" s="18" t="s">
        <v>108</v>
      </c>
      <c r="C24" s="19" t="s">
        <v>109</v>
      </c>
      <c r="D24" s="20">
        <v>70</v>
      </c>
      <c r="E24" s="19" t="s">
        <v>110</v>
      </c>
      <c r="F24" s="20" t="s">
        <v>111</v>
      </c>
      <c r="G24" s="21" t="s">
        <v>112</v>
      </c>
      <c r="H24" s="21" t="s">
        <v>113</v>
      </c>
      <c r="I24" s="22">
        <v>0.28</v>
      </c>
      <c r="J24" s="23">
        <v>1960</v>
      </c>
      <c r="K24" s="24">
        <f t="shared" si="0"/>
        <v>1960</v>
      </c>
      <c r="L24" s="25">
        <v>0</v>
      </c>
    </row>
    <row r="25" spans="1:12" ht="12.75">
      <c r="A25" s="17" t="e">
        <f>#REF!+1</f>
        <v>#REF!</v>
      </c>
      <c r="B25" s="18" t="s">
        <v>114</v>
      </c>
      <c r="C25" s="19" t="s">
        <v>115</v>
      </c>
      <c r="D25" s="20">
        <v>72</v>
      </c>
      <c r="E25" s="19" t="s">
        <v>116</v>
      </c>
      <c r="F25" s="20" t="s">
        <v>117</v>
      </c>
      <c r="G25" s="21" t="s">
        <v>118</v>
      </c>
      <c r="H25" s="21" t="s">
        <v>119</v>
      </c>
      <c r="I25" s="22">
        <v>1.3</v>
      </c>
      <c r="J25" s="23">
        <v>8678</v>
      </c>
      <c r="K25" s="24">
        <f t="shared" si="0"/>
        <v>8678</v>
      </c>
      <c r="L25" s="25">
        <v>0</v>
      </c>
    </row>
    <row r="26" spans="1:12" ht="25.5">
      <c r="A26" s="17" t="e">
        <f>#REF!+1</f>
        <v>#REF!</v>
      </c>
      <c r="B26" s="18" t="s">
        <v>120</v>
      </c>
      <c r="C26" s="19" t="s">
        <v>121</v>
      </c>
      <c r="D26" s="20">
        <v>77</v>
      </c>
      <c r="E26" s="19" t="s">
        <v>122</v>
      </c>
      <c r="F26" s="20" t="s">
        <v>123</v>
      </c>
      <c r="G26" s="21" t="s">
        <v>124</v>
      </c>
      <c r="H26" s="21" t="s">
        <v>125</v>
      </c>
      <c r="I26" s="22">
        <v>1.35</v>
      </c>
      <c r="J26" s="23">
        <v>11946</v>
      </c>
      <c r="K26" s="24">
        <f t="shared" si="0"/>
        <v>11946</v>
      </c>
      <c r="L26" s="25">
        <v>0</v>
      </c>
    </row>
    <row r="27" spans="1:12" ht="22.5" customHeight="1">
      <c r="A27" s="17" t="e">
        <f>#REF!+1</f>
        <v>#REF!</v>
      </c>
      <c r="B27" s="18" t="s">
        <v>126</v>
      </c>
      <c r="C27" s="19" t="s">
        <v>127</v>
      </c>
      <c r="D27" s="20">
        <v>84</v>
      </c>
      <c r="E27" s="19" t="s">
        <v>128</v>
      </c>
      <c r="F27" s="20" t="s">
        <v>129</v>
      </c>
      <c r="G27" s="87" t="s">
        <v>130</v>
      </c>
      <c r="H27" s="87"/>
      <c r="I27" s="22">
        <v>0.65</v>
      </c>
      <c r="J27" s="23">
        <v>4470</v>
      </c>
      <c r="K27" s="24">
        <f t="shared" si="0"/>
        <v>4470</v>
      </c>
      <c r="L27" s="25">
        <v>0</v>
      </c>
    </row>
    <row r="28" spans="1:12" ht="25.5">
      <c r="A28" s="17" t="e">
        <f>A27+1</f>
        <v>#REF!</v>
      </c>
      <c r="B28" s="18" t="s">
        <v>131</v>
      </c>
      <c r="C28" s="19" t="s">
        <v>132</v>
      </c>
      <c r="D28" s="20">
        <v>84</v>
      </c>
      <c r="E28" s="19" t="s">
        <v>133</v>
      </c>
      <c r="F28" s="20" t="s">
        <v>134</v>
      </c>
      <c r="G28" s="21" t="s">
        <v>135</v>
      </c>
      <c r="H28" s="21" t="s">
        <v>136</v>
      </c>
      <c r="I28" s="22">
        <v>0.32</v>
      </c>
      <c r="J28" s="23">
        <v>2380</v>
      </c>
      <c r="K28" s="24">
        <f t="shared" si="0"/>
        <v>2380</v>
      </c>
      <c r="L28" s="25">
        <v>0</v>
      </c>
    </row>
    <row r="29" spans="1:12" ht="12.75">
      <c r="A29" s="17" t="e">
        <f>#REF!+1</f>
        <v>#REF!</v>
      </c>
      <c r="B29" s="18" t="s">
        <v>137</v>
      </c>
      <c r="C29" s="19" t="s">
        <v>138</v>
      </c>
      <c r="D29" s="20">
        <v>95</v>
      </c>
      <c r="E29" s="19" t="s">
        <v>139</v>
      </c>
      <c r="F29" s="20" t="s">
        <v>140</v>
      </c>
      <c r="G29" s="21" t="s">
        <v>141</v>
      </c>
      <c r="H29" s="21" t="s">
        <v>142</v>
      </c>
      <c r="I29" s="22">
        <v>0.2287</v>
      </c>
      <c r="J29" s="23">
        <v>2311.6</v>
      </c>
      <c r="K29" s="24">
        <f t="shared" si="0"/>
        <v>2311.6</v>
      </c>
      <c r="L29" s="25">
        <v>0</v>
      </c>
    </row>
    <row r="30" spans="1:12" ht="12.75">
      <c r="A30" s="17" t="e">
        <f>#REF!+1</f>
        <v>#REF!</v>
      </c>
      <c r="B30" s="18" t="s">
        <v>143</v>
      </c>
      <c r="C30" s="19" t="s">
        <v>144</v>
      </c>
      <c r="D30" s="20">
        <v>98</v>
      </c>
      <c r="E30" s="19" t="s">
        <v>145</v>
      </c>
      <c r="F30" s="20" t="s">
        <v>146</v>
      </c>
      <c r="G30" s="21" t="s">
        <v>147</v>
      </c>
      <c r="H30" s="21" t="s">
        <v>148</v>
      </c>
      <c r="I30" s="22">
        <v>1.24</v>
      </c>
      <c r="J30" s="23">
        <v>8462</v>
      </c>
      <c r="K30" s="24">
        <f t="shared" si="0"/>
        <v>8462</v>
      </c>
      <c r="L30" s="25">
        <v>0</v>
      </c>
    </row>
    <row r="31" spans="1:12" ht="12.75">
      <c r="A31" s="17" t="e">
        <f>#REF!+1</f>
        <v>#REF!</v>
      </c>
      <c r="B31" s="18" t="s">
        <v>149</v>
      </c>
      <c r="C31" s="19" t="s">
        <v>150</v>
      </c>
      <c r="D31" s="20">
        <v>102</v>
      </c>
      <c r="E31" s="19" t="s">
        <v>151</v>
      </c>
      <c r="F31" s="20" t="s">
        <v>152</v>
      </c>
      <c r="G31" s="21" t="s">
        <v>153</v>
      </c>
      <c r="H31" s="21" t="s">
        <v>154</v>
      </c>
      <c r="I31" s="22">
        <v>0.582</v>
      </c>
      <c r="J31" s="23">
        <v>4506</v>
      </c>
      <c r="K31" s="24">
        <f t="shared" si="0"/>
        <v>4506</v>
      </c>
      <c r="L31" s="25">
        <v>0</v>
      </c>
    </row>
    <row r="32" spans="1:12" ht="12.75">
      <c r="A32" s="17" t="e">
        <f>#REF!+1</f>
        <v>#REF!</v>
      </c>
      <c r="B32" s="18" t="s">
        <v>155</v>
      </c>
      <c r="C32" s="19" t="s">
        <v>156</v>
      </c>
      <c r="D32" s="20">
        <v>109</v>
      </c>
      <c r="E32" s="19" t="s">
        <v>157</v>
      </c>
      <c r="F32" s="20" t="s">
        <v>158</v>
      </c>
      <c r="G32" s="21" t="s">
        <v>159</v>
      </c>
      <c r="H32" s="21" t="s">
        <v>160</v>
      </c>
      <c r="I32" s="22">
        <v>0.129</v>
      </c>
      <c r="J32" s="23">
        <v>965.1</v>
      </c>
      <c r="K32" s="24">
        <f t="shared" si="0"/>
        <v>965.1</v>
      </c>
      <c r="L32" s="25">
        <v>0</v>
      </c>
    </row>
    <row r="33" spans="1:12" ht="12.75">
      <c r="A33" s="17" t="e">
        <f>#REF!+1</f>
        <v>#REF!</v>
      </c>
      <c r="B33" s="18" t="s">
        <v>161</v>
      </c>
      <c r="C33" s="19" t="s">
        <v>162</v>
      </c>
      <c r="D33" s="20">
        <v>125</v>
      </c>
      <c r="E33" s="19" t="s">
        <v>163</v>
      </c>
      <c r="F33" s="20" t="s">
        <v>164</v>
      </c>
      <c r="G33" s="21" t="s">
        <v>165</v>
      </c>
      <c r="H33" s="21" t="s">
        <v>166</v>
      </c>
      <c r="I33" s="22">
        <v>0.146</v>
      </c>
      <c r="J33" s="23">
        <v>1164.2</v>
      </c>
      <c r="K33" s="24">
        <f aca="true" t="shared" si="1" ref="K33:K57">SUM(J33-L33)</f>
        <v>1164.2</v>
      </c>
      <c r="L33" s="25">
        <v>0</v>
      </c>
    </row>
    <row r="34" spans="1:12" ht="12.75">
      <c r="A34" s="17" t="e">
        <f>#REF!</f>
        <v>#REF!</v>
      </c>
      <c r="B34" s="18" t="s">
        <v>167</v>
      </c>
      <c r="C34" s="19" t="s">
        <v>168</v>
      </c>
      <c r="D34" s="20">
        <v>126</v>
      </c>
      <c r="E34" s="19" t="s">
        <v>169</v>
      </c>
      <c r="F34" s="20" t="s">
        <v>170</v>
      </c>
      <c r="G34" s="87" t="s">
        <v>171</v>
      </c>
      <c r="H34" s="87"/>
      <c r="I34" s="22">
        <v>0.128</v>
      </c>
      <c r="J34" s="23">
        <v>2003</v>
      </c>
      <c r="K34" s="24">
        <f t="shared" si="1"/>
        <v>2003</v>
      </c>
      <c r="L34" s="25">
        <v>0</v>
      </c>
    </row>
    <row r="35" spans="1:12" ht="12.75">
      <c r="A35" s="17" t="e">
        <f>#REF!+1</f>
        <v>#REF!</v>
      </c>
      <c r="B35" s="18" t="s">
        <v>172</v>
      </c>
      <c r="C35" s="19" t="s">
        <v>173</v>
      </c>
      <c r="D35" s="20">
        <v>132</v>
      </c>
      <c r="E35" s="19" t="s">
        <v>174</v>
      </c>
      <c r="F35" s="20" t="s">
        <v>175</v>
      </c>
      <c r="G35" s="21" t="s">
        <v>176</v>
      </c>
      <c r="H35" s="21" t="s">
        <v>177</v>
      </c>
      <c r="I35" s="22">
        <v>0.226</v>
      </c>
      <c r="J35" s="23">
        <v>1973</v>
      </c>
      <c r="K35" s="24">
        <f t="shared" si="1"/>
        <v>1973</v>
      </c>
      <c r="L35" s="25">
        <v>0</v>
      </c>
    </row>
    <row r="36" spans="1:12" ht="12.75">
      <c r="A36" s="17" t="e">
        <f>#REF!+1</f>
        <v>#REF!</v>
      </c>
      <c r="B36" s="18" t="s">
        <v>178</v>
      </c>
      <c r="C36" s="19" t="s">
        <v>179</v>
      </c>
      <c r="D36" s="20">
        <v>137</v>
      </c>
      <c r="E36" s="19" t="s">
        <v>180</v>
      </c>
      <c r="F36" s="20" t="s">
        <v>181</v>
      </c>
      <c r="G36" s="21" t="s">
        <v>182</v>
      </c>
      <c r="H36" s="27" t="s">
        <v>183</v>
      </c>
      <c r="I36" s="22">
        <v>0.259</v>
      </c>
      <c r="J36" s="23">
        <v>1792.2</v>
      </c>
      <c r="K36" s="24">
        <f t="shared" si="1"/>
        <v>1792.2</v>
      </c>
      <c r="L36" s="25">
        <v>0</v>
      </c>
    </row>
    <row r="37" spans="1:12" ht="12.75">
      <c r="A37" s="17" t="e">
        <f>#REF!+1</f>
        <v>#REF!</v>
      </c>
      <c r="B37" s="18" t="s">
        <v>184</v>
      </c>
      <c r="C37" s="19" t="s">
        <v>185</v>
      </c>
      <c r="D37" s="20">
        <v>146</v>
      </c>
      <c r="E37" s="19" t="s">
        <v>186</v>
      </c>
      <c r="F37" s="20" t="s">
        <v>187</v>
      </c>
      <c r="G37" s="21" t="s">
        <v>188</v>
      </c>
      <c r="H37" s="21" t="s">
        <v>189</v>
      </c>
      <c r="I37" s="22">
        <v>0.598</v>
      </c>
      <c r="J37" s="23">
        <v>4279.7</v>
      </c>
      <c r="K37" s="24">
        <f t="shared" si="1"/>
        <v>4279.7</v>
      </c>
      <c r="L37" s="25">
        <v>0</v>
      </c>
    </row>
    <row r="38" spans="1:12" ht="12.75">
      <c r="A38" s="17" t="e">
        <f>#REF!+1</f>
        <v>#REF!</v>
      </c>
      <c r="B38" s="18" t="s">
        <v>190</v>
      </c>
      <c r="C38" s="19" t="s">
        <v>191</v>
      </c>
      <c r="D38" s="20">
        <v>155</v>
      </c>
      <c r="E38" s="19" t="s">
        <v>192</v>
      </c>
      <c r="F38" s="20" t="s">
        <v>193</v>
      </c>
      <c r="G38" s="21" t="s">
        <v>194</v>
      </c>
      <c r="H38" s="21" t="s">
        <v>195</v>
      </c>
      <c r="I38" s="22">
        <v>0.419</v>
      </c>
      <c r="J38" s="23">
        <v>3203</v>
      </c>
      <c r="K38" s="24">
        <f t="shared" si="1"/>
        <v>3203</v>
      </c>
      <c r="L38" s="25">
        <v>0</v>
      </c>
    </row>
    <row r="39" spans="1:12" ht="25.5">
      <c r="A39" s="17" t="e">
        <f>#REF!+1</f>
        <v>#REF!</v>
      </c>
      <c r="B39" s="18" t="s">
        <v>196</v>
      </c>
      <c r="C39" s="19" t="s">
        <v>197</v>
      </c>
      <c r="D39" s="20">
        <v>162</v>
      </c>
      <c r="E39" s="19" t="s">
        <v>198</v>
      </c>
      <c r="F39" s="20" t="s">
        <v>199</v>
      </c>
      <c r="G39" s="21" t="s">
        <v>200</v>
      </c>
      <c r="H39" s="21" t="s">
        <v>201</v>
      </c>
      <c r="I39" s="22">
        <v>0.47</v>
      </c>
      <c r="J39" s="23">
        <v>3220</v>
      </c>
      <c r="K39" s="24">
        <f t="shared" si="1"/>
        <v>3220</v>
      </c>
      <c r="L39" s="25">
        <v>0</v>
      </c>
    </row>
    <row r="40" spans="1:12" ht="25.5">
      <c r="A40" s="17"/>
      <c r="B40" s="18" t="s">
        <v>202</v>
      </c>
      <c r="C40" s="19" t="s">
        <v>203</v>
      </c>
      <c r="D40" s="20">
        <v>163</v>
      </c>
      <c r="E40" s="19" t="s">
        <v>204</v>
      </c>
      <c r="F40" s="20" t="s">
        <v>205</v>
      </c>
      <c r="G40" s="79" t="s">
        <v>206</v>
      </c>
      <c r="H40" s="79"/>
      <c r="I40" s="22">
        <v>0.1565</v>
      </c>
      <c r="J40" s="23">
        <v>1176.9</v>
      </c>
      <c r="K40" s="24">
        <f t="shared" si="1"/>
        <v>1176.9</v>
      </c>
      <c r="L40" s="25">
        <v>0</v>
      </c>
    </row>
    <row r="41" spans="1:12" ht="25.5">
      <c r="A41" s="17" t="e">
        <f>#REF!+1</f>
        <v>#REF!</v>
      </c>
      <c r="B41" s="18" t="s">
        <v>208</v>
      </c>
      <c r="C41" s="19" t="s">
        <v>209</v>
      </c>
      <c r="D41" s="20">
        <v>171</v>
      </c>
      <c r="E41" s="19" t="s">
        <v>210</v>
      </c>
      <c r="F41" s="20" t="s">
        <v>211</v>
      </c>
      <c r="G41" s="21" t="s">
        <v>212</v>
      </c>
      <c r="H41" s="21" t="s">
        <v>213</v>
      </c>
      <c r="I41" s="22">
        <v>0.4455</v>
      </c>
      <c r="J41" s="23">
        <v>3682</v>
      </c>
      <c r="K41" s="24">
        <f t="shared" si="1"/>
        <v>3682</v>
      </c>
      <c r="L41" s="25">
        <v>0</v>
      </c>
    </row>
    <row r="42" spans="1:12" ht="12.75">
      <c r="A42" s="17" t="e">
        <f>#REF!+1</f>
        <v>#REF!</v>
      </c>
      <c r="B42" s="18" t="s">
        <v>214</v>
      </c>
      <c r="C42" s="19" t="s">
        <v>215</v>
      </c>
      <c r="D42" s="20">
        <v>173</v>
      </c>
      <c r="E42" s="19" t="s">
        <v>216</v>
      </c>
      <c r="F42" s="20" t="s">
        <v>217</v>
      </c>
      <c r="G42" s="87" t="s">
        <v>218</v>
      </c>
      <c r="H42" s="87"/>
      <c r="I42" s="22">
        <v>0.724</v>
      </c>
      <c r="J42" s="23">
        <v>5292.5</v>
      </c>
      <c r="K42" s="24">
        <f t="shared" si="1"/>
        <v>5292.5</v>
      </c>
      <c r="L42" s="25">
        <v>0</v>
      </c>
    </row>
    <row r="43" spans="1:12" ht="12.75">
      <c r="A43" s="17" t="e">
        <f>#REF!+1</f>
        <v>#REF!</v>
      </c>
      <c r="B43" s="18" t="s">
        <v>219</v>
      </c>
      <c r="C43" s="19" t="s">
        <v>220</v>
      </c>
      <c r="D43" s="20">
        <v>184</v>
      </c>
      <c r="E43" s="19" t="s">
        <v>221</v>
      </c>
      <c r="F43" s="20" t="s">
        <v>222</v>
      </c>
      <c r="G43" s="21" t="s">
        <v>223</v>
      </c>
      <c r="H43" s="21" t="s">
        <v>224</v>
      </c>
      <c r="I43" s="22">
        <v>0.428</v>
      </c>
      <c r="J43" s="23">
        <v>2888.1</v>
      </c>
      <c r="K43" s="24">
        <f t="shared" si="1"/>
        <v>2888.1</v>
      </c>
      <c r="L43" s="25">
        <v>0</v>
      </c>
    </row>
    <row r="44" spans="1:12" ht="12.75">
      <c r="A44" s="17" t="e">
        <f>#REF!</f>
        <v>#REF!</v>
      </c>
      <c r="B44" s="18" t="s">
        <v>225</v>
      </c>
      <c r="C44" s="19" t="s">
        <v>226</v>
      </c>
      <c r="D44" s="20">
        <v>185</v>
      </c>
      <c r="E44" s="19" t="s">
        <v>227</v>
      </c>
      <c r="F44" s="20" t="s">
        <v>228</v>
      </c>
      <c r="G44" s="21" t="s">
        <v>229</v>
      </c>
      <c r="H44" s="21" t="s">
        <v>230</v>
      </c>
      <c r="I44" s="22">
        <v>0.8315</v>
      </c>
      <c r="J44" s="23">
        <v>6587.6</v>
      </c>
      <c r="K44" s="24">
        <f t="shared" si="1"/>
        <v>6587.6</v>
      </c>
      <c r="L44" s="25">
        <v>0</v>
      </c>
    </row>
    <row r="45" spans="1:12" ht="12.75">
      <c r="A45" s="17" t="e">
        <f>#REF!</f>
        <v>#REF!</v>
      </c>
      <c r="B45" s="18" t="s">
        <v>231</v>
      </c>
      <c r="C45" s="19" t="s">
        <v>232</v>
      </c>
      <c r="D45" s="20">
        <v>186</v>
      </c>
      <c r="E45" s="19" t="s">
        <v>233</v>
      </c>
      <c r="F45" s="20" t="s">
        <v>234</v>
      </c>
      <c r="G45" s="21" t="s">
        <v>235</v>
      </c>
      <c r="H45" s="21" t="s">
        <v>236</v>
      </c>
      <c r="I45" s="22">
        <v>0.6950000000000001</v>
      </c>
      <c r="J45" s="23">
        <v>5331</v>
      </c>
      <c r="K45" s="24">
        <f t="shared" si="1"/>
        <v>5331</v>
      </c>
      <c r="L45" s="25">
        <v>0</v>
      </c>
    </row>
    <row r="46" spans="1:12" ht="12.75">
      <c r="A46" s="17" t="e">
        <f>#REF!</f>
        <v>#REF!</v>
      </c>
      <c r="B46" s="18" t="s">
        <v>237</v>
      </c>
      <c r="C46" s="19" t="s">
        <v>238</v>
      </c>
      <c r="D46" s="20">
        <v>194</v>
      </c>
      <c r="E46" s="19" t="s">
        <v>239</v>
      </c>
      <c r="F46" s="20" t="s">
        <v>240</v>
      </c>
      <c r="G46" s="21" t="s">
        <v>241</v>
      </c>
      <c r="H46" s="21" t="s">
        <v>242</v>
      </c>
      <c r="I46" s="22">
        <v>0.2</v>
      </c>
      <c r="J46" s="23">
        <v>1035</v>
      </c>
      <c r="K46" s="24">
        <f t="shared" si="1"/>
        <v>1035</v>
      </c>
      <c r="L46" s="25">
        <v>0</v>
      </c>
    </row>
    <row r="47" spans="1:12" ht="25.5">
      <c r="A47" s="17" t="e">
        <f>#REF!+1</f>
        <v>#REF!</v>
      </c>
      <c r="B47" s="18" t="s">
        <v>243</v>
      </c>
      <c r="C47" s="19" t="s">
        <v>244</v>
      </c>
      <c r="D47" s="20">
        <v>206</v>
      </c>
      <c r="E47" s="19" t="s">
        <v>245</v>
      </c>
      <c r="F47" s="20" t="s">
        <v>246</v>
      </c>
      <c r="G47" s="21" t="s">
        <v>247</v>
      </c>
      <c r="H47" s="21" t="s">
        <v>248</v>
      </c>
      <c r="I47" s="22">
        <v>0.44239999999999996</v>
      </c>
      <c r="J47" s="23">
        <v>3648.6</v>
      </c>
      <c r="K47" s="24">
        <f t="shared" si="1"/>
        <v>3648.6</v>
      </c>
      <c r="L47" s="25">
        <v>0</v>
      </c>
    </row>
    <row r="48" spans="1:12" ht="12.75">
      <c r="A48" s="17" t="e">
        <f>#REF!+1</f>
        <v>#REF!</v>
      </c>
      <c r="B48" s="18" t="s">
        <v>249</v>
      </c>
      <c r="C48" s="19" t="s">
        <v>250</v>
      </c>
      <c r="D48" s="20">
        <v>209</v>
      </c>
      <c r="E48" s="19" t="s">
        <v>251</v>
      </c>
      <c r="F48" s="20" t="s">
        <v>252</v>
      </c>
      <c r="G48" s="21" t="s">
        <v>253</v>
      </c>
      <c r="H48" s="21" t="s">
        <v>254</v>
      </c>
      <c r="I48" s="22">
        <v>0.265</v>
      </c>
      <c r="J48" s="23">
        <v>2227.7000000000003</v>
      </c>
      <c r="K48" s="24">
        <f t="shared" si="1"/>
        <v>2227.7000000000003</v>
      </c>
      <c r="L48" s="25">
        <v>0</v>
      </c>
    </row>
    <row r="49" spans="1:12" ht="12.75">
      <c r="A49" s="17" t="e">
        <f>A48+1</f>
        <v>#REF!</v>
      </c>
      <c r="B49" s="18" t="s">
        <v>255</v>
      </c>
      <c r="C49" s="19" t="s">
        <v>256</v>
      </c>
      <c r="D49" s="20">
        <v>210</v>
      </c>
      <c r="E49" s="19" t="s">
        <v>257</v>
      </c>
      <c r="F49" s="20" t="s">
        <v>258</v>
      </c>
      <c r="G49" s="21" t="s">
        <v>259</v>
      </c>
      <c r="H49" s="21" t="s">
        <v>260</v>
      </c>
      <c r="I49" s="22">
        <v>0.6828</v>
      </c>
      <c r="J49" s="23">
        <v>4468.7</v>
      </c>
      <c r="K49" s="24">
        <f t="shared" si="1"/>
        <v>4468.7</v>
      </c>
      <c r="L49" s="25">
        <v>0</v>
      </c>
    </row>
    <row r="50" spans="1:12" ht="12.75">
      <c r="A50" s="17" t="e">
        <f>#REF!+1</f>
        <v>#REF!</v>
      </c>
      <c r="B50" s="18" t="s">
        <v>261</v>
      </c>
      <c r="C50" s="19" t="s">
        <v>262</v>
      </c>
      <c r="D50" s="20">
        <v>216</v>
      </c>
      <c r="E50" s="19" t="s">
        <v>263</v>
      </c>
      <c r="F50" s="20" t="s">
        <v>264</v>
      </c>
      <c r="G50" s="21" t="s">
        <v>265</v>
      </c>
      <c r="H50" s="21" t="s">
        <v>266</v>
      </c>
      <c r="I50" s="22">
        <v>0.085</v>
      </c>
      <c r="J50" s="23">
        <v>485.4</v>
      </c>
      <c r="K50" s="24">
        <f t="shared" si="1"/>
        <v>485.4</v>
      </c>
      <c r="L50" s="25">
        <v>0</v>
      </c>
    </row>
    <row r="51" spans="1:12" ht="12.75">
      <c r="A51" s="17" t="e">
        <f>#REF!+1</f>
        <v>#REF!</v>
      </c>
      <c r="B51" s="18" t="s">
        <v>267</v>
      </c>
      <c r="C51" s="19" t="s">
        <v>268</v>
      </c>
      <c r="D51" s="20">
        <v>219</v>
      </c>
      <c r="E51" s="19" t="s">
        <v>269</v>
      </c>
      <c r="F51" s="20" t="s">
        <v>270</v>
      </c>
      <c r="G51" s="21" t="s">
        <v>271</v>
      </c>
      <c r="H51" s="21" t="s">
        <v>272</v>
      </c>
      <c r="I51" s="22">
        <v>1.23</v>
      </c>
      <c r="J51" s="23">
        <v>10421</v>
      </c>
      <c r="K51" s="24">
        <f t="shared" si="1"/>
        <v>10421</v>
      </c>
      <c r="L51" s="25">
        <v>0</v>
      </c>
    </row>
    <row r="52" spans="1:12" ht="12.75">
      <c r="A52" s="17" t="e">
        <f>#REF!+1</f>
        <v>#REF!</v>
      </c>
      <c r="B52" s="18" t="s">
        <v>273</v>
      </c>
      <c r="C52" s="19" t="s">
        <v>274</v>
      </c>
      <c r="D52" s="20">
        <v>228</v>
      </c>
      <c r="E52" s="19" t="s">
        <v>275</v>
      </c>
      <c r="F52" s="20" t="s">
        <v>276</v>
      </c>
      <c r="G52" s="21" t="s">
        <v>277</v>
      </c>
      <c r="H52" s="21" t="s">
        <v>278</v>
      </c>
      <c r="I52" s="22">
        <v>0.273</v>
      </c>
      <c r="J52" s="23">
        <v>1726</v>
      </c>
      <c r="K52" s="24">
        <f t="shared" si="1"/>
        <v>1726</v>
      </c>
      <c r="L52" s="25">
        <v>0</v>
      </c>
    </row>
    <row r="53" spans="1:12" ht="38.25">
      <c r="A53" s="17" t="e">
        <f>#REF!+1</f>
        <v>#REF!</v>
      </c>
      <c r="B53" s="18" t="s">
        <v>279</v>
      </c>
      <c r="C53" s="19" t="s">
        <v>280</v>
      </c>
      <c r="D53" s="20">
        <v>232</v>
      </c>
      <c r="E53" s="19" t="s">
        <v>281</v>
      </c>
      <c r="F53" s="20" t="s">
        <v>282</v>
      </c>
      <c r="G53" s="21" t="s">
        <v>283</v>
      </c>
      <c r="H53" s="21" t="s">
        <v>284</v>
      </c>
      <c r="I53" s="22">
        <v>0.76</v>
      </c>
      <c r="J53" s="23">
        <v>5063</v>
      </c>
      <c r="K53" s="24">
        <f t="shared" si="1"/>
        <v>5063</v>
      </c>
      <c r="L53" s="25">
        <v>0</v>
      </c>
    </row>
    <row r="54" spans="1:12" ht="12.75">
      <c r="A54" s="17" t="e">
        <f>#REF!+1</f>
        <v>#REF!</v>
      </c>
      <c r="B54" s="18" t="s">
        <v>285</v>
      </c>
      <c r="C54" s="19" t="s">
        <v>286</v>
      </c>
      <c r="D54" s="20">
        <v>242</v>
      </c>
      <c r="E54" s="19" t="s">
        <v>287</v>
      </c>
      <c r="F54" s="20" t="s">
        <v>288</v>
      </c>
      <c r="G54" s="21" t="s">
        <v>289</v>
      </c>
      <c r="H54" s="21" t="s">
        <v>290</v>
      </c>
      <c r="I54" s="22">
        <v>0.0955</v>
      </c>
      <c r="J54" s="23">
        <v>569.6</v>
      </c>
      <c r="K54" s="24">
        <f t="shared" si="1"/>
        <v>569.6</v>
      </c>
      <c r="L54" s="25">
        <v>0</v>
      </c>
    </row>
    <row r="55" spans="1:12" ht="25.5">
      <c r="A55" s="17" t="e">
        <f>#REF!+1</f>
        <v>#REF!</v>
      </c>
      <c r="B55" s="18" t="s">
        <v>291</v>
      </c>
      <c r="C55" s="19" t="s">
        <v>292</v>
      </c>
      <c r="D55" s="20">
        <v>247</v>
      </c>
      <c r="E55" s="19" t="s">
        <v>293</v>
      </c>
      <c r="F55" s="20" t="s">
        <v>294</v>
      </c>
      <c r="G55" s="21" t="s">
        <v>295</v>
      </c>
      <c r="H55" s="21" t="s">
        <v>296</v>
      </c>
      <c r="I55" s="22">
        <v>0.21</v>
      </c>
      <c r="J55" s="23">
        <v>2600</v>
      </c>
      <c r="K55" s="24">
        <f t="shared" si="1"/>
        <v>2600</v>
      </c>
      <c r="L55" s="25">
        <v>0</v>
      </c>
    </row>
    <row r="56" spans="1:12" ht="25.5">
      <c r="A56" s="17" t="e">
        <f>#REF!</f>
        <v>#REF!</v>
      </c>
      <c r="B56" s="18" t="s">
        <v>297</v>
      </c>
      <c r="C56" s="19" t="s">
        <v>298</v>
      </c>
      <c r="D56" s="20">
        <v>247</v>
      </c>
      <c r="E56" s="19" t="s">
        <v>299</v>
      </c>
      <c r="F56" s="20" t="s">
        <v>300</v>
      </c>
      <c r="G56" s="21" t="s">
        <v>301</v>
      </c>
      <c r="H56" s="21" t="s">
        <v>302</v>
      </c>
      <c r="I56" s="22">
        <v>0.11</v>
      </c>
      <c r="J56" s="23">
        <v>1310</v>
      </c>
      <c r="K56" s="24">
        <f t="shared" si="1"/>
        <v>1310</v>
      </c>
      <c r="L56" s="25">
        <v>0</v>
      </c>
    </row>
    <row r="57" spans="1:12" ht="12.75">
      <c r="A57" s="17" t="e">
        <f>#REF!</f>
        <v>#REF!</v>
      </c>
      <c r="B57" s="18" t="s">
        <v>303</v>
      </c>
      <c r="C57" s="19" t="s">
        <v>304</v>
      </c>
      <c r="D57" s="20">
        <v>248</v>
      </c>
      <c r="E57" s="19" t="s">
        <v>305</v>
      </c>
      <c r="F57" s="20" t="s">
        <v>306</v>
      </c>
      <c r="G57" s="21" t="s">
        <v>307</v>
      </c>
      <c r="H57" s="21" t="s">
        <v>308</v>
      </c>
      <c r="I57" s="22">
        <v>0.6725</v>
      </c>
      <c r="J57" s="23">
        <v>5159.2</v>
      </c>
      <c r="K57" s="24">
        <f t="shared" si="1"/>
        <v>5159.2</v>
      </c>
      <c r="L57" s="25">
        <v>0</v>
      </c>
    </row>
    <row r="58" spans="1:12" ht="12.75">
      <c r="A58" s="17" t="e">
        <f>#REF!</f>
        <v>#REF!</v>
      </c>
      <c r="B58" s="18" t="s">
        <v>309</v>
      </c>
      <c r="C58" s="19" t="s">
        <v>310</v>
      </c>
      <c r="D58" s="20">
        <v>256</v>
      </c>
      <c r="E58" s="19" t="s">
        <v>311</v>
      </c>
      <c r="F58" s="20" t="s">
        <v>312</v>
      </c>
      <c r="G58" s="21" t="s">
        <v>313</v>
      </c>
      <c r="H58" s="21" t="s">
        <v>314</v>
      </c>
      <c r="I58" s="22">
        <v>0.2745</v>
      </c>
      <c r="J58" s="23">
        <v>1437.3</v>
      </c>
      <c r="K58" s="24">
        <f aca="true" t="shared" si="2" ref="K58:K79">SUM(J58-L58)</f>
        <v>1437.3</v>
      </c>
      <c r="L58" s="25">
        <v>0</v>
      </c>
    </row>
    <row r="59" spans="1:12" ht="25.5">
      <c r="A59" s="17" t="e">
        <f>#REF!+1</f>
        <v>#REF!</v>
      </c>
      <c r="B59" s="18" t="s">
        <v>315</v>
      </c>
      <c r="C59" s="19" t="s">
        <v>316</v>
      </c>
      <c r="D59" s="20">
        <v>261</v>
      </c>
      <c r="E59" s="19" t="s">
        <v>317</v>
      </c>
      <c r="F59" s="20" t="s">
        <v>318</v>
      </c>
      <c r="G59" s="21" t="s">
        <v>319</v>
      </c>
      <c r="H59" s="21" t="s">
        <v>320</v>
      </c>
      <c r="I59" s="22">
        <v>0.5402</v>
      </c>
      <c r="J59" s="23">
        <v>3961.7</v>
      </c>
      <c r="K59" s="24">
        <f t="shared" si="2"/>
        <v>3961.7</v>
      </c>
      <c r="L59" s="25">
        <v>0</v>
      </c>
    </row>
    <row r="60" spans="1:12" ht="12.75">
      <c r="A60" s="17" t="e">
        <f>#REF!+1</f>
        <v>#REF!</v>
      </c>
      <c r="B60" s="18" t="s">
        <v>321</v>
      </c>
      <c r="C60" s="19" t="s">
        <v>322</v>
      </c>
      <c r="D60" s="20">
        <v>265</v>
      </c>
      <c r="E60" s="19" t="s">
        <v>323</v>
      </c>
      <c r="F60" s="20" t="s">
        <v>324</v>
      </c>
      <c r="G60" s="21" t="s">
        <v>325</v>
      </c>
      <c r="H60" s="21" t="s">
        <v>326</v>
      </c>
      <c r="I60" s="22">
        <v>0.309</v>
      </c>
      <c r="J60" s="23">
        <v>2125.2</v>
      </c>
      <c r="K60" s="24">
        <f t="shared" si="2"/>
        <v>2125.2</v>
      </c>
      <c r="L60" s="25">
        <v>0</v>
      </c>
    </row>
    <row r="61" spans="1:12" ht="12.75">
      <c r="A61" s="17" t="e">
        <f>#REF!+1</f>
        <v>#REF!</v>
      </c>
      <c r="B61" s="18" t="s">
        <v>327</v>
      </c>
      <c r="C61" s="19" t="s">
        <v>328</v>
      </c>
      <c r="D61" s="20">
        <v>275</v>
      </c>
      <c r="E61" s="19" t="s">
        <v>329</v>
      </c>
      <c r="F61" s="20" t="s">
        <v>330</v>
      </c>
      <c r="G61" s="21" t="s">
        <v>331</v>
      </c>
      <c r="H61" s="21" t="s">
        <v>332</v>
      </c>
      <c r="I61" s="22">
        <v>0.72</v>
      </c>
      <c r="J61" s="23">
        <v>4674</v>
      </c>
      <c r="K61" s="24">
        <f t="shared" si="2"/>
        <v>4674</v>
      </c>
      <c r="L61" s="25">
        <v>0</v>
      </c>
    </row>
    <row r="62" spans="1:12" ht="25.5">
      <c r="A62" s="17" t="e">
        <f>#REF!+1</f>
        <v>#REF!</v>
      </c>
      <c r="B62" s="18" t="s">
        <v>333</v>
      </c>
      <c r="C62" s="19" t="s">
        <v>334</v>
      </c>
      <c r="D62" s="20">
        <v>279</v>
      </c>
      <c r="E62" s="19" t="s">
        <v>335</v>
      </c>
      <c r="F62" s="20" t="s">
        <v>336</v>
      </c>
      <c r="G62" s="21" t="s">
        <v>337</v>
      </c>
      <c r="H62" s="21" t="s">
        <v>338</v>
      </c>
      <c r="I62" s="22">
        <v>0.52</v>
      </c>
      <c r="J62" s="23">
        <v>5533</v>
      </c>
      <c r="K62" s="24">
        <f t="shared" si="2"/>
        <v>5533</v>
      </c>
      <c r="L62" s="25">
        <v>0</v>
      </c>
    </row>
    <row r="63" spans="1:12" ht="12.75">
      <c r="A63" s="17" t="e">
        <f aca="true" t="shared" si="3" ref="A63:A75">A62+1</f>
        <v>#REF!</v>
      </c>
      <c r="B63" s="28" t="s">
        <v>339</v>
      </c>
      <c r="C63" s="29" t="s">
        <v>340</v>
      </c>
      <c r="D63" s="30">
        <v>280</v>
      </c>
      <c r="E63" s="29" t="s">
        <v>341</v>
      </c>
      <c r="F63" s="30" t="s">
        <v>342</v>
      </c>
      <c r="G63" s="31" t="s">
        <v>343</v>
      </c>
      <c r="H63" s="31" t="s">
        <v>344</v>
      </c>
      <c r="I63" s="32">
        <v>0.202</v>
      </c>
      <c r="J63" s="23">
        <v>1550</v>
      </c>
      <c r="K63" s="24">
        <f t="shared" si="2"/>
        <v>1550</v>
      </c>
      <c r="L63" s="25">
        <v>0</v>
      </c>
    </row>
    <row r="64" spans="1:12" ht="12.75">
      <c r="A64" s="17" t="e">
        <f t="shared" si="3"/>
        <v>#REF!</v>
      </c>
      <c r="B64" s="26" t="s">
        <v>345</v>
      </c>
      <c r="C64" s="26" t="s">
        <v>346</v>
      </c>
      <c r="D64" s="20">
        <v>281</v>
      </c>
      <c r="E64" s="26" t="s">
        <v>347</v>
      </c>
      <c r="F64" s="20" t="s">
        <v>348</v>
      </c>
      <c r="G64" s="21" t="s">
        <v>349</v>
      </c>
      <c r="H64" s="21" t="s">
        <v>350</v>
      </c>
      <c r="I64" s="22">
        <v>0.29</v>
      </c>
      <c r="J64" s="23">
        <v>2030</v>
      </c>
      <c r="K64" s="24">
        <f t="shared" si="2"/>
        <v>2030</v>
      </c>
      <c r="L64" s="25">
        <v>0</v>
      </c>
    </row>
    <row r="65" spans="1:12" ht="12.75">
      <c r="A65" s="17" t="e">
        <f>#REF!+1</f>
        <v>#REF!</v>
      </c>
      <c r="B65" s="26" t="s">
        <v>351</v>
      </c>
      <c r="C65" s="26" t="s">
        <v>352</v>
      </c>
      <c r="D65" s="20">
        <v>288</v>
      </c>
      <c r="E65" s="26" t="s">
        <v>353</v>
      </c>
      <c r="F65" s="20" t="s">
        <v>354</v>
      </c>
      <c r="G65" s="21" t="s">
        <v>355</v>
      </c>
      <c r="H65" s="21" t="s">
        <v>356</v>
      </c>
      <c r="I65" s="22">
        <v>0.152</v>
      </c>
      <c r="J65" s="23">
        <v>1386.2</v>
      </c>
      <c r="K65" s="24">
        <f t="shared" si="2"/>
        <v>1386.2</v>
      </c>
      <c r="L65" s="25">
        <v>0</v>
      </c>
    </row>
    <row r="66" spans="1:12" ht="25.5">
      <c r="A66" s="17" t="e">
        <f t="shared" si="3"/>
        <v>#REF!</v>
      </c>
      <c r="B66" s="26" t="s">
        <v>357</v>
      </c>
      <c r="C66" s="26" t="s">
        <v>358</v>
      </c>
      <c r="D66" s="20">
        <v>289</v>
      </c>
      <c r="E66" s="26" t="s">
        <v>359</v>
      </c>
      <c r="F66" s="20" t="s">
        <v>360</v>
      </c>
      <c r="G66" s="21" t="s">
        <v>361</v>
      </c>
      <c r="H66" s="21" t="s">
        <v>362</v>
      </c>
      <c r="I66" s="22">
        <v>0.53</v>
      </c>
      <c r="J66" s="23">
        <v>5820</v>
      </c>
      <c r="K66" s="24">
        <f t="shared" si="2"/>
        <v>5820</v>
      </c>
      <c r="L66" s="25">
        <v>0</v>
      </c>
    </row>
    <row r="67" spans="1:12" ht="25.5">
      <c r="A67" s="17" t="e">
        <f>#REF!+1</f>
        <v>#REF!</v>
      </c>
      <c r="B67" s="26" t="s">
        <v>363</v>
      </c>
      <c r="C67" s="26" t="s">
        <v>364</v>
      </c>
      <c r="D67" s="20">
        <v>300</v>
      </c>
      <c r="E67" s="26" t="s">
        <v>365</v>
      </c>
      <c r="F67" s="20" t="s">
        <v>366</v>
      </c>
      <c r="G67" s="21" t="s">
        <v>367</v>
      </c>
      <c r="H67" s="21" t="s">
        <v>368</v>
      </c>
      <c r="I67" s="22">
        <v>0.6455</v>
      </c>
      <c r="J67" s="23">
        <v>6615.8</v>
      </c>
      <c r="K67" s="24">
        <f t="shared" si="2"/>
        <v>6615.8</v>
      </c>
      <c r="L67" s="25">
        <v>0</v>
      </c>
    </row>
    <row r="68" spans="1:12" ht="25.5">
      <c r="A68" s="17" t="e">
        <f>#REF!+1</f>
        <v>#REF!</v>
      </c>
      <c r="B68" s="26" t="s">
        <v>369</v>
      </c>
      <c r="C68" s="26" t="s">
        <v>370</v>
      </c>
      <c r="D68" s="20">
        <v>303</v>
      </c>
      <c r="E68" s="26" t="s">
        <v>371</v>
      </c>
      <c r="F68" s="20" t="s">
        <v>372</v>
      </c>
      <c r="G68" s="21" t="s">
        <v>373</v>
      </c>
      <c r="H68" s="21" t="s">
        <v>374</v>
      </c>
      <c r="I68" s="22">
        <v>0.346</v>
      </c>
      <c r="J68" s="23">
        <v>2145.2</v>
      </c>
      <c r="K68" s="24">
        <f t="shared" si="2"/>
        <v>2145.2</v>
      </c>
      <c r="L68" s="25">
        <v>0</v>
      </c>
    </row>
    <row r="69" spans="1:12" ht="12.75">
      <c r="A69" s="17" t="e">
        <f>#REF!+1</f>
        <v>#REF!</v>
      </c>
      <c r="B69" s="26" t="s">
        <v>375</v>
      </c>
      <c r="C69" s="26" t="s">
        <v>376</v>
      </c>
      <c r="D69" s="20">
        <v>311</v>
      </c>
      <c r="E69" s="26" t="s">
        <v>377</v>
      </c>
      <c r="F69" s="20" t="s">
        <v>378</v>
      </c>
      <c r="G69" s="21" t="s">
        <v>379</v>
      </c>
      <c r="H69" s="21" t="s">
        <v>380</v>
      </c>
      <c r="I69" s="22">
        <v>0.26</v>
      </c>
      <c r="J69" s="23">
        <v>810</v>
      </c>
      <c r="K69" s="24">
        <f t="shared" si="2"/>
        <v>810</v>
      </c>
      <c r="L69" s="25">
        <v>0</v>
      </c>
    </row>
    <row r="70" spans="1:12" ht="12.75">
      <c r="A70" s="17" t="e">
        <f t="shared" si="3"/>
        <v>#REF!</v>
      </c>
      <c r="B70" s="26" t="s">
        <v>381</v>
      </c>
      <c r="C70" s="26" t="s">
        <v>382</v>
      </c>
      <c r="D70" s="20">
        <v>311</v>
      </c>
      <c r="E70" s="26" t="s">
        <v>383</v>
      </c>
      <c r="F70" s="20" t="s">
        <v>384</v>
      </c>
      <c r="G70" s="21" t="s">
        <v>385</v>
      </c>
      <c r="H70" s="21" t="s">
        <v>386</v>
      </c>
      <c r="I70" s="22">
        <v>0.54</v>
      </c>
      <c r="J70" s="23">
        <v>3350</v>
      </c>
      <c r="K70" s="24">
        <f t="shared" si="2"/>
        <v>3350</v>
      </c>
      <c r="L70" s="25">
        <v>0</v>
      </c>
    </row>
    <row r="71" spans="1:12" ht="12.75">
      <c r="A71" s="17" t="e">
        <f>#REF!+1</f>
        <v>#REF!</v>
      </c>
      <c r="B71" s="26" t="s">
        <v>387</v>
      </c>
      <c r="C71" s="26" t="s">
        <v>388</v>
      </c>
      <c r="D71" s="20">
        <v>319</v>
      </c>
      <c r="E71" s="26" t="s">
        <v>389</v>
      </c>
      <c r="F71" s="20" t="s">
        <v>390</v>
      </c>
      <c r="G71" s="21" t="s">
        <v>391</v>
      </c>
      <c r="H71" s="21" t="s">
        <v>392</v>
      </c>
      <c r="I71" s="22">
        <v>0.8</v>
      </c>
      <c r="J71" s="23">
        <v>6307</v>
      </c>
      <c r="K71" s="24">
        <f t="shared" si="2"/>
        <v>6307</v>
      </c>
      <c r="L71" s="25">
        <v>0</v>
      </c>
    </row>
    <row r="72" spans="1:12" ht="25.5">
      <c r="A72" s="17" t="e">
        <f t="shared" si="3"/>
        <v>#REF!</v>
      </c>
      <c r="B72" s="26" t="s">
        <v>393</v>
      </c>
      <c r="C72" s="26" t="s">
        <v>394</v>
      </c>
      <c r="D72" s="20">
        <v>320</v>
      </c>
      <c r="E72" s="26" t="s">
        <v>395</v>
      </c>
      <c r="F72" s="20" t="s">
        <v>396</v>
      </c>
      <c r="G72" s="21" t="s">
        <v>397</v>
      </c>
      <c r="H72" s="21" t="s">
        <v>398</v>
      </c>
      <c r="I72" s="22">
        <v>2.06</v>
      </c>
      <c r="J72" s="23">
        <v>15200</v>
      </c>
      <c r="K72" s="24">
        <f t="shared" si="2"/>
        <v>15200</v>
      </c>
      <c r="L72" s="25">
        <v>0</v>
      </c>
    </row>
    <row r="73" spans="1:12" ht="12.75">
      <c r="A73" s="17" t="e">
        <f>#REF!+1</f>
        <v>#REF!</v>
      </c>
      <c r="B73" s="26" t="s">
        <v>399</v>
      </c>
      <c r="C73" s="26" t="s">
        <v>400</v>
      </c>
      <c r="D73" s="20">
        <v>322</v>
      </c>
      <c r="E73" s="26" t="s">
        <v>401</v>
      </c>
      <c r="F73" s="20" t="s">
        <v>402</v>
      </c>
      <c r="G73" s="21" t="s">
        <v>403</v>
      </c>
      <c r="H73" s="21" t="s">
        <v>404</v>
      </c>
      <c r="I73" s="22">
        <v>0.495</v>
      </c>
      <c r="J73" s="23">
        <v>3168.7</v>
      </c>
      <c r="K73" s="24">
        <f t="shared" si="2"/>
        <v>3168.7</v>
      </c>
      <c r="L73" s="25">
        <v>0</v>
      </c>
    </row>
    <row r="74" spans="1:12" ht="12.75">
      <c r="A74" s="17" t="e">
        <f>#REF!+1</f>
        <v>#REF!</v>
      </c>
      <c r="B74" s="26" t="s">
        <v>405</v>
      </c>
      <c r="C74" s="26" t="s">
        <v>406</v>
      </c>
      <c r="D74" s="20">
        <v>327</v>
      </c>
      <c r="E74" s="26" t="s">
        <v>407</v>
      </c>
      <c r="F74" s="20" t="s">
        <v>408</v>
      </c>
      <c r="G74" s="21" t="s">
        <v>409</v>
      </c>
      <c r="H74" s="21" t="s">
        <v>410</v>
      </c>
      <c r="I74" s="22">
        <v>0.144</v>
      </c>
      <c r="J74" s="23">
        <v>773.6</v>
      </c>
      <c r="K74" s="24">
        <f t="shared" si="2"/>
        <v>773.6</v>
      </c>
      <c r="L74" s="25">
        <v>0</v>
      </c>
    </row>
    <row r="75" spans="1:12" ht="12.75">
      <c r="A75" s="17" t="e">
        <f t="shared" si="3"/>
        <v>#REF!</v>
      </c>
      <c r="B75" s="26" t="s">
        <v>411</v>
      </c>
      <c r="C75" s="26" t="s">
        <v>412</v>
      </c>
      <c r="D75" s="20">
        <v>328</v>
      </c>
      <c r="E75" s="26" t="s">
        <v>413</v>
      </c>
      <c r="F75" s="20" t="s">
        <v>414</v>
      </c>
      <c r="G75" s="21" t="s">
        <v>415</v>
      </c>
      <c r="H75" s="21" t="s">
        <v>416</v>
      </c>
      <c r="I75" s="22">
        <v>0.15</v>
      </c>
      <c r="J75" s="23">
        <v>1039.5</v>
      </c>
      <c r="K75" s="24">
        <f t="shared" si="2"/>
        <v>1039.5</v>
      </c>
      <c r="L75" s="25">
        <v>0</v>
      </c>
    </row>
    <row r="76" spans="1:12" ht="12.75">
      <c r="A76" s="17" t="e">
        <f>#REF!</f>
        <v>#REF!</v>
      </c>
      <c r="B76" s="26" t="s">
        <v>417</v>
      </c>
      <c r="C76" s="26" t="s">
        <v>418</v>
      </c>
      <c r="D76" s="20">
        <v>335</v>
      </c>
      <c r="E76" s="26" t="s">
        <v>419</v>
      </c>
      <c r="F76" s="20" t="s">
        <v>420</v>
      </c>
      <c r="G76" s="21" t="s">
        <v>421</v>
      </c>
      <c r="H76" s="21" t="s">
        <v>422</v>
      </c>
      <c r="I76" s="22">
        <v>0.3365</v>
      </c>
      <c r="J76" s="23">
        <v>1727.8</v>
      </c>
      <c r="K76" s="24">
        <f t="shared" si="2"/>
        <v>1727.8</v>
      </c>
      <c r="L76" s="25">
        <v>0</v>
      </c>
    </row>
    <row r="77" spans="1:12" ht="12.75">
      <c r="A77" s="17" t="e">
        <f>#REF!</f>
        <v>#REF!</v>
      </c>
      <c r="B77" s="26" t="s">
        <v>423</v>
      </c>
      <c r="C77" s="26" t="s">
        <v>424</v>
      </c>
      <c r="D77" s="20">
        <v>337</v>
      </c>
      <c r="E77" s="26" t="s">
        <v>425</v>
      </c>
      <c r="F77" s="20" t="s">
        <v>426</v>
      </c>
      <c r="G77" s="21" t="s">
        <v>427</v>
      </c>
      <c r="H77" s="21" t="s">
        <v>428</v>
      </c>
      <c r="I77" s="22">
        <v>0.261</v>
      </c>
      <c r="J77" s="23">
        <v>1534.7</v>
      </c>
      <c r="K77" s="24">
        <f t="shared" si="2"/>
        <v>1534.7</v>
      </c>
      <c r="L77" s="25">
        <v>0</v>
      </c>
    </row>
    <row r="78" spans="1:12" ht="12.75">
      <c r="A78" s="17" t="e">
        <f>#REF!</f>
        <v>#REF!</v>
      </c>
      <c r="B78" s="26" t="s">
        <v>429</v>
      </c>
      <c r="C78" s="26" t="s">
        <v>430</v>
      </c>
      <c r="D78" s="20">
        <v>338</v>
      </c>
      <c r="E78" s="26" t="s">
        <v>431</v>
      </c>
      <c r="F78" s="20" t="s">
        <v>432</v>
      </c>
      <c r="G78" s="21" t="s">
        <v>433</v>
      </c>
      <c r="H78" s="21" t="s">
        <v>434</v>
      </c>
      <c r="I78" s="22">
        <v>0.226</v>
      </c>
      <c r="J78" s="23">
        <v>914</v>
      </c>
      <c r="K78" s="24">
        <f t="shared" si="2"/>
        <v>914</v>
      </c>
      <c r="L78" s="25">
        <v>0</v>
      </c>
    </row>
    <row r="79" spans="1:12" ht="25.5">
      <c r="A79" s="17" t="e">
        <f>#REF!</f>
        <v>#REF!</v>
      </c>
      <c r="B79" s="26" t="s">
        <v>435</v>
      </c>
      <c r="C79" s="26" t="s">
        <v>436</v>
      </c>
      <c r="D79" s="20">
        <v>342</v>
      </c>
      <c r="E79" s="26" t="s">
        <v>437</v>
      </c>
      <c r="F79" s="20" t="s">
        <v>438</v>
      </c>
      <c r="G79" s="21" t="s">
        <v>439</v>
      </c>
      <c r="H79" s="21" t="s">
        <v>440</v>
      </c>
      <c r="I79" s="22">
        <v>0.137</v>
      </c>
      <c r="J79" s="23">
        <v>1037.7</v>
      </c>
      <c r="K79" s="24">
        <f t="shared" si="2"/>
        <v>1037.7</v>
      </c>
      <c r="L79" s="25">
        <v>0</v>
      </c>
    </row>
    <row r="80" spans="1:12" ht="12.75">
      <c r="A80" s="17" t="e">
        <f>#REF!+1</f>
        <v>#REF!</v>
      </c>
      <c r="B80" s="18" t="s">
        <v>455</v>
      </c>
      <c r="C80" s="19" t="s">
        <v>456</v>
      </c>
      <c r="D80" s="20">
        <v>2</v>
      </c>
      <c r="E80" s="19" t="s">
        <v>13</v>
      </c>
      <c r="F80" s="20" t="s">
        <v>14</v>
      </c>
      <c r="G80" s="87" t="s">
        <v>457</v>
      </c>
      <c r="H80" s="87"/>
      <c r="I80" s="22">
        <v>0.2732</v>
      </c>
      <c r="J80" s="23">
        <v>1789.3</v>
      </c>
      <c r="K80" s="24">
        <f aca="true" t="shared" si="4" ref="K80:K113">SUM(J80-L80)</f>
        <v>1789.3</v>
      </c>
      <c r="L80" s="25">
        <v>0</v>
      </c>
    </row>
    <row r="81" spans="1:12" ht="12.75">
      <c r="A81" s="17" t="e">
        <f>#REF!+1</f>
        <v>#REF!</v>
      </c>
      <c r="B81" s="18" t="s">
        <v>12</v>
      </c>
      <c r="C81" s="19" t="s">
        <v>459</v>
      </c>
      <c r="D81" s="20">
        <v>13</v>
      </c>
      <c r="E81" s="19" t="s">
        <v>13</v>
      </c>
      <c r="F81" s="20" t="s">
        <v>14</v>
      </c>
      <c r="G81" s="21" t="s">
        <v>460</v>
      </c>
      <c r="H81" s="21" t="s">
        <v>461</v>
      </c>
      <c r="I81" s="22">
        <v>0.1055</v>
      </c>
      <c r="J81" s="23">
        <v>566</v>
      </c>
      <c r="K81" s="24">
        <f t="shared" si="4"/>
        <v>566</v>
      </c>
      <c r="L81" s="25">
        <v>0</v>
      </c>
    </row>
    <row r="82" spans="1:12" ht="25.5">
      <c r="A82" s="17" t="e">
        <f>#REF!+1</f>
        <v>#REF!</v>
      </c>
      <c r="B82" s="18" t="s">
        <v>12</v>
      </c>
      <c r="C82" s="19" t="s">
        <v>462</v>
      </c>
      <c r="D82" s="20">
        <v>17</v>
      </c>
      <c r="E82" s="19" t="s">
        <v>17</v>
      </c>
      <c r="F82" s="20" t="s">
        <v>21</v>
      </c>
      <c r="G82" s="21" t="s">
        <v>463</v>
      </c>
      <c r="H82" s="21" t="s">
        <v>464</v>
      </c>
      <c r="I82" s="22">
        <v>0.37</v>
      </c>
      <c r="J82" s="23">
        <v>2256</v>
      </c>
      <c r="K82" s="24">
        <f t="shared" si="4"/>
        <v>2256</v>
      </c>
      <c r="L82" s="25">
        <v>0</v>
      </c>
    </row>
    <row r="83" spans="1:12" ht="25.5">
      <c r="A83" s="17" t="e">
        <f>A82+1</f>
        <v>#REF!</v>
      </c>
      <c r="B83" s="18" t="s">
        <v>12</v>
      </c>
      <c r="C83" s="19" t="s">
        <v>465</v>
      </c>
      <c r="D83" s="20">
        <v>18</v>
      </c>
      <c r="E83" s="19" t="s">
        <v>13</v>
      </c>
      <c r="F83" s="20" t="s">
        <v>18</v>
      </c>
      <c r="G83" s="21" t="s">
        <v>466</v>
      </c>
      <c r="H83" s="21" t="s">
        <v>463</v>
      </c>
      <c r="I83" s="22">
        <v>0.279</v>
      </c>
      <c r="J83" s="23">
        <v>3108.1</v>
      </c>
      <c r="K83" s="24">
        <f t="shared" si="4"/>
        <v>3108.1</v>
      </c>
      <c r="L83" s="25">
        <v>0</v>
      </c>
    </row>
    <row r="84" spans="1:12" ht="12.75">
      <c r="A84" s="17" t="e">
        <f>A83+1</f>
        <v>#REF!</v>
      </c>
      <c r="B84" s="18" t="s">
        <v>12</v>
      </c>
      <c r="C84" s="19" t="s">
        <v>467</v>
      </c>
      <c r="D84" s="20">
        <v>19</v>
      </c>
      <c r="E84" s="19" t="s">
        <v>13</v>
      </c>
      <c r="F84" s="20" t="s">
        <v>21</v>
      </c>
      <c r="G84" s="21" t="s">
        <v>468</v>
      </c>
      <c r="H84" s="27" t="s">
        <v>469</v>
      </c>
      <c r="I84" s="22">
        <v>0.322</v>
      </c>
      <c r="J84" s="23">
        <v>2046</v>
      </c>
      <c r="K84" s="24">
        <f t="shared" si="4"/>
        <v>2046</v>
      </c>
      <c r="L84" s="25">
        <v>0</v>
      </c>
    </row>
    <row r="85" spans="1:12" ht="25.5">
      <c r="A85" s="17" t="e">
        <f>#REF!+1</f>
        <v>#REF!</v>
      </c>
      <c r="B85" s="18" t="s">
        <v>12</v>
      </c>
      <c r="C85" s="19" t="s">
        <v>470</v>
      </c>
      <c r="D85" s="20">
        <v>22</v>
      </c>
      <c r="E85" s="19" t="s">
        <v>17</v>
      </c>
      <c r="F85" s="20" t="s">
        <v>18</v>
      </c>
      <c r="G85" s="21" t="s">
        <v>471</v>
      </c>
      <c r="H85" s="21" t="s">
        <v>472</v>
      </c>
      <c r="I85" s="22">
        <v>0.47</v>
      </c>
      <c r="J85" s="23">
        <v>4134</v>
      </c>
      <c r="K85" s="24">
        <f t="shared" si="4"/>
        <v>4134</v>
      </c>
      <c r="L85" s="25">
        <v>0</v>
      </c>
    </row>
    <row r="86" spans="1:12" ht="38.25">
      <c r="A86" s="17" t="e">
        <f>A85+1</f>
        <v>#REF!</v>
      </c>
      <c r="B86" s="18" t="s">
        <v>12</v>
      </c>
      <c r="C86" s="19" t="s">
        <v>473</v>
      </c>
      <c r="D86" s="20">
        <v>23</v>
      </c>
      <c r="E86" s="19" t="s">
        <v>13</v>
      </c>
      <c r="F86" s="20" t="s">
        <v>14</v>
      </c>
      <c r="G86" s="21" t="s">
        <v>474</v>
      </c>
      <c r="H86" s="21" t="s">
        <v>475</v>
      </c>
      <c r="I86" s="22">
        <v>0.3875</v>
      </c>
      <c r="J86" s="23">
        <v>2371.5</v>
      </c>
      <c r="K86" s="24">
        <f t="shared" si="4"/>
        <v>2371.5</v>
      </c>
      <c r="L86" s="25">
        <v>0</v>
      </c>
    </row>
    <row r="87" spans="1:12" ht="25.5">
      <c r="A87" s="17" t="e">
        <f>#REF!+1</f>
        <v>#REF!</v>
      </c>
      <c r="B87" s="18" t="s">
        <v>12</v>
      </c>
      <c r="C87" s="19" t="s">
        <v>477</v>
      </c>
      <c r="D87" s="20">
        <v>30</v>
      </c>
      <c r="E87" s="19" t="s">
        <v>13</v>
      </c>
      <c r="F87" s="20" t="s">
        <v>14</v>
      </c>
      <c r="G87" s="21" t="s">
        <v>478</v>
      </c>
      <c r="H87" s="21" t="s">
        <v>52</v>
      </c>
      <c r="I87" s="22">
        <v>0.398</v>
      </c>
      <c r="J87" s="23">
        <v>2189</v>
      </c>
      <c r="K87" s="24">
        <f t="shared" si="4"/>
        <v>2189</v>
      </c>
      <c r="L87" s="25">
        <v>0</v>
      </c>
    </row>
    <row r="88" spans="1:12" ht="12.75">
      <c r="A88" s="17" t="e">
        <f>#REF!+1</f>
        <v>#REF!</v>
      </c>
      <c r="B88" s="18" t="s">
        <v>12</v>
      </c>
      <c r="C88" s="19" t="s">
        <v>479</v>
      </c>
      <c r="D88" s="20">
        <v>35</v>
      </c>
      <c r="E88" s="19" t="s">
        <v>13</v>
      </c>
      <c r="F88" s="20" t="s">
        <v>21</v>
      </c>
      <c r="G88" s="21" t="s">
        <v>480</v>
      </c>
      <c r="H88" s="21" t="s">
        <v>481</v>
      </c>
      <c r="I88" s="22">
        <v>0.20750000000000002</v>
      </c>
      <c r="J88" s="23">
        <v>1306.5</v>
      </c>
      <c r="K88" s="24">
        <f t="shared" si="4"/>
        <v>1306.5</v>
      </c>
      <c r="L88" s="25">
        <v>0</v>
      </c>
    </row>
    <row r="89" spans="1:12" ht="12.75">
      <c r="A89" s="17" t="e">
        <f>#REF!+1</f>
        <v>#REF!</v>
      </c>
      <c r="B89" s="18" t="s">
        <v>12</v>
      </c>
      <c r="C89" s="19" t="s">
        <v>485</v>
      </c>
      <c r="D89" s="20">
        <v>55</v>
      </c>
      <c r="E89" s="19" t="s">
        <v>13</v>
      </c>
      <c r="F89" s="20" t="s">
        <v>21</v>
      </c>
      <c r="G89" s="21" t="s">
        <v>480</v>
      </c>
      <c r="H89" s="21" t="s">
        <v>486</v>
      </c>
      <c r="I89" s="22">
        <v>0.898</v>
      </c>
      <c r="J89" s="23">
        <v>6527.8</v>
      </c>
      <c r="K89" s="24">
        <f t="shared" si="4"/>
        <v>6527.8</v>
      </c>
      <c r="L89" s="25">
        <v>0</v>
      </c>
    </row>
    <row r="90" spans="1:12" ht="12.75">
      <c r="A90" s="17" t="e">
        <f>#REF!+1</f>
        <v>#REF!</v>
      </c>
      <c r="B90" s="18" t="s">
        <v>12</v>
      </c>
      <c r="C90" s="19" t="s">
        <v>487</v>
      </c>
      <c r="D90" s="20">
        <v>65</v>
      </c>
      <c r="E90" s="19" t="s">
        <v>13</v>
      </c>
      <c r="F90" s="20" t="s">
        <v>14</v>
      </c>
      <c r="G90" s="21" t="s">
        <v>488</v>
      </c>
      <c r="H90" s="21" t="s">
        <v>489</v>
      </c>
      <c r="I90" s="22">
        <v>1.263</v>
      </c>
      <c r="J90" s="23">
        <v>7578</v>
      </c>
      <c r="K90" s="24">
        <f t="shared" si="4"/>
        <v>7578</v>
      </c>
      <c r="L90" s="25">
        <v>0</v>
      </c>
    </row>
    <row r="91" spans="1:12" ht="51">
      <c r="A91" s="17" t="e">
        <f>A90+1</f>
        <v>#REF!</v>
      </c>
      <c r="B91" s="18" t="s">
        <v>12</v>
      </c>
      <c r="C91" s="19" t="s">
        <v>487</v>
      </c>
      <c r="D91" s="20">
        <v>65</v>
      </c>
      <c r="E91" s="19" t="s">
        <v>17</v>
      </c>
      <c r="F91" s="20" t="s">
        <v>18</v>
      </c>
      <c r="G91" s="21" t="s">
        <v>490</v>
      </c>
      <c r="H91" s="21" t="s">
        <v>491</v>
      </c>
      <c r="I91" s="22">
        <v>0.73</v>
      </c>
      <c r="J91" s="23">
        <v>5035</v>
      </c>
      <c r="K91" s="24">
        <f t="shared" si="4"/>
        <v>5035</v>
      </c>
      <c r="L91" s="25">
        <v>0</v>
      </c>
    </row>
    <row r="92" spans="1:12" ht="25.5">
      <c r="A92" s="17" t="e">
        <f>#REF!+1</f>
        <v>#REF!</v>
      </c>
      <c r="B92" s="18" t="s">
        <v>12</v>
      </c>
      <c r="C92" s="19" t="s">
        <v>494</v>
      </c>
      <c r="D92" s="20">
        <v>76</v>
      </c>
      <c r="E92" s="19" t="s">
        <v>17</v>
      </c>
      <c r="F92" s="20" t="s">
        <v>18</v>
      </c>
      <c r="G92" s="21" t="s">
        <v>495</v>
      </c>
      <c r="H92" s="21" t="s">
        <v>496</v>
      </c>
      <c r="I92" s="22">
        <v>0.47</v>
      </c>
      <c r="J92" s="23">
        <v>3799</v>
      </c>
      <c r="K92" s="24">
        <f t="shared" si="4"/>
        <v>3799</v>
      </c>
      <c r="L92" s="25">
        <v>0</v>
      </c>
    </row>
    <row r="93" spans="1:12" ht="25.5">
      <c r="A93" s="17" t="e">
        <f>#REF!+1</f>
        <v>#REF!</v>
      </c>
      <c r="B93" s="18" t="s">
        <v>12</v>
      </c>
      <c r="C93" s="19" t="s">
        <v>497</v>
      </c>
      <c r="D93" s="20">
        <v>80</v>
      </c>
      <c r="E93" s="19" t="s">
        <v>13</v>
      </c>
      <c r="F93" s="20" t="s">
        <v>14</v>
      </c>
      <c r="G93" s="21" t="s">
        <v>498</v>
      </c>
      <c r="H93" s="21" t="s">
        <v>499</v>
      </c>
      <c r="I93" s="22">
        <v>0.294</v>
      </c>
      <c r="J93" s="23">
        <v>1858.4</v>
      </c>
      <c r="K93" s="24">
        <f t="shared" si="4"/>
        <v>1858.4</v>
      </c>
      <c r="L93" s="25">
        <v>0</v>
      </c>
    </row>
    <row r="94" spans="1:12" ht="25.5">
      <c r="A94" s="17"/>
      <c r="B94" s="50" t="s">
        <v>12</v>
      </c>
      <c r="C94" s="51" t="s">
        <v>678</v>
      </c>
      <c r="D94" s="52" t="s">
        <v>674</v>
      </c>
      <c r="E94" s="51" t="s">
        <v>13</v>
      </c>
      <c r="F94" s="52" t="s">
        <v>674</v>
      </c>
      <c r="G94" s="49" t="s">
        <v>679</v>
      </c>
      <c r="H94" s="49" t="s">
        <v>680</v>
      </c>
      <c r="I94" s="22">
        <v>0.3874</v>
      </c>
      <c r="J94" s="23">
        <v>2324.16</v>
      </c>
      <c r="K94" s="24">
        <f t="shared" si="4"/>
        <v>2324.16</v>
      </c>
      <c r="L94" s="25">
        <v>0</v>
      </c>
    </row>
    <row r="95" spans="1:12" ht="25.5">
      <c r="A95" s="17" t="e">
        <f>#REF!+1</f>
        <v>#REF!</v>
      </c>
      <c r="B95" s="18" t="s">
        <v>12</v>
      </c>
      <c r="C95" s="19" t="s">
        <v>500</v>
      </c>
      <c r="D95" s="20">
        <v>85</v>
      </c>
      <c r="E95" s="19" t="s">
        <v>17</v>
      </c>
      <c r="F95" s="20" t="s">
        <v>18</v>
      </c>
      <c r="G95" s="21" t="s">
        <v>501</v>
      </c>
      <c r="H95" s="21" t="s">
        <v>502</v>
      </c>
      <c r="I95" s="22">
        <v>0.16</v>
      </c>
      <c r="J95" s="23">
        <v>910</v>
      </c>
      <c r="K95" s="24">
        <f t="shared" si="4"/>
        <v>910</v>
      </c>
      <c r="L95" s="25">
        <v>0</v>
      </c>
    </row>
    <row r="96" spans="1:12" ht="38.25">
      <c r="A96" s="17" t="e">
        <f>#REF!+1</f>
        <v>#REF!</v>
      </c>
      <c r="B96" s="18" t="s">
        <v>455</v>
      </c>
      <c r="C96" s="19" t="s">
        <v>503</v>
      </c>
      <c r="D96" s="20">
        <v>87</v>
      </c>
      <c r="E96" s="19" t="s">
        <v>17</v>
      </c>
      <c r="F96" s="20" t="s">
        <v>18</v>
      </c>
      <c r="G96" s="21" t="s">
        <v>476</v>
      </c>
      <c r="H96" s="21" t="s">
        <v>504</v>
      </c>
      <c r="I96" s="22">
        <v>0.39</v>
      </c>
      <c r="J96" s="23">
        <v>6542</v>
      </c>
      <c r="K96" s="24">
        <f t="shared" si="4"/>
        <v>6542</v>
      </c>
      <c r="L96" s="25">
        <v>0</v>
      </c>
    </row>
    <row r="97" spans="1:12" ht="12.75">
      <c r="A97" s="17" t="e">
        <f>A96+1</f>
        <v>#REF!</v>
      </c>
      <c r="B97" s="18" t="s">
        <v>12</v>
      </c>
      <c r="C97" s="19" t="s">
        <v>505</v>
      </c>
      <c r="D97" s="20">
        <v>88</v>
      </c>
      <c r="E97" s="19" t="s">
        <v>17</v>
      </c>
      <c r="F97" s="20" t="s">
        <v>18</v>
      </c>
      <c r="G97" s="21" t="s">
        <v>506</v>
      </c>
      <c r="H97" s="21" t="s">
        <v>507</v>
      </c>
      <c r="I97" s="22">
        <v>0.82</v>
      </c>
      <c r="J97" s="23">
        <v>6320</v>
      </c>
      <c r="K97" s="24">
        <f t="shared" si="4"/>
        <v>6320</v>
      </c>
      <c r="L97" s="25">
        <v>0</v>
      </c>
    </row>
    <row r="98" spans="1:12" ht="12.75">
      <c r="A98" s="17" t="e">
        <f>#REF!+1</f>
        <v>#REF!</v>
      </c>
      <c r="B98" s="18" t="s">
        <v>12</v>
      </c>
      <c r="C98" s="19" t="s">
        <v>508</v>
      </c>
      <c r="D98" s="20">
        <v>97</v>
      </c>
      <c r="E98" s="19" t="s">
        <v>13</v>
      </c>
      <c r="F98" s="20" t="s">
        <v>14</v>
      </c>
      <c r="G98" s="21" t="s">
        <v>480</v>
      </c>
      <c r="H98" s="21" t="s">
        <v>509</v>
      </c>
      <c r="I98" s="22">
        <v>1.16</v>
      </c>
      <c r="J98" s="23">
        <v>6257</v>
      </c>
      <c r="K98" s="24">
        <f t="shared" si="4"/>
        <v>6257</v>
      </c>
      <c r="L98" s="25">
        <v>0</v>
      </c>
    </row>
    <row r="99" spans="1:12" ht="38.25">
      <c r="A99" s="17" t="e">
        <f>#REF!+1</f>
        <v>#REF!</v>
      </c>
      <c r="B99" s="18" t="s">
        <v>12</v>
      </c>
      <c r="C99" s="19" t="s">
        <v>510</v>
      </c>
      <c r="D99" s="20">
        <v>105</v>
      </c>
      <c r="E99" s="19" t="s">
        <v>13</v>
      </c>
      <c r="F99" s="20" t="s">
        <v>14</v>
      </c>
      <c r="G99" s="21" t="s">
        <v>476</v>
      </c>
      <c r="H99" s="27" t="s">
        <v>511</v>
      </c>
      <c r="I99" s="22">
        <v>0.556</v>
      </c>
      <c r="J99" s="23">
        <v>3780.8</v>
      </c>
      <c r="K99" s="24">
        <f t="shared" si="4"/>
        <v>3780.8</v>
      </c>
      <c r="L99" s="25">
        <v>0</v>
      </c>
    </row>
    <row r="100" spans="1:12" ht="25.5">
      <c r="A100" s="17" t="e">
        <f>#REF!+1</f>
        <v>#REF!</v>
      </c>
      <c r="B100" s="18" t="s">
        <v>12</v>
      </c>
      <c r="C100" s="19" t="s">
        <v>512</v>
      </c>
      <c r="D100" s="20">
        <v>108</v>
      </c>
      <c r="E100" s="19" t="s">
        <v>513</v>
      </c>
      <c r="F100" s="20" t="s">
        <v>514</v>
      </c>
      <c r="G100" s="21" t="s">
        <v>515</v>
      </c>
      <c r="H100" s="21" t="s">
        <v>516</v>
      </c>
      <c r="I100" s="22">
        <v>7.54</v>
      </c>
      <c r="J100" s="23">
        <v>61660</v>
      </c>
      <c r="K100" s="24">
        <f t="shared" si="4"/>
        <v>61660</v>
      </c>
      <c r="L100" s="25">
        <v>0</v>
      </c>
    </row>
    <row r="101" spans="1:12" ht="25.5">
      <c r="A101" s="17" t="e">
        <f>#REF!+1</f>
        <v>#REF!</v>
      </c>
      <c r="B101" s="18" t="s">
        <v>12</v>
      </c>
      <c r="C101" s="19" t="s">
        <v>517</v>
      </c>
      <c r="D101" s="20">
        <v>112</v>
      </c>
      <c r="E101" s="19" t="s">
        <v>13</v>
      </c>
      <c r="F101" s="20" t="s">
        <v>21</v>
      </c>
      <c r="G101" s="21" t="s">
        <v>484</v>
      </c>
      <c r="H101" s="21" t="s">
        <v>463</v>
      </c>
      <c r="I101" s="22">
        <v>0.58</v>
      </c>
      <c r="J101" s="23">
        <v>4340.5</v>
      </c>
      <c r="K101" s="24">
        <f t="shared" si="4"/>
        <v>4340.5</v>
      </c>
      <c r="L101" s="25">
        <v>0</v>
      </c>
    </row>
    <row r="102" spans="1:12" ht="25.5">
      <c r="A102" s="17" t="e">
        <f>#REF!+1</f>
        <v>#REF!</v>
      </c>
      <c r="B102" s="18" t="s">
        <v>12</v>
      </c>
      <c r="C102" s="19" t="s">
        <v>518</v>
      </c>
      <c r="D102" s="20">
        <v>119</v>
      </c>
      <c r="E102" s="19" t="s">
        <v>13</v>
      </c>
      <c r="F102" s="20" t="s">
        <v>14</v>
      </c>
      <c r="G102" s="21" t="s">
        <v>519</v>
      </c>
      <c r="H102" s="21" t="s">
        <v>520</v>
      </c>
      <c r="I102" s="22">
        <v>0.116</v>
      </c>
      <c r="J102" s="23">
        <v>721.5</v>
      </c>
      <c r="K102" s="24">
        <f t="shared" si="4"/>
        <v>721.5</v>
      </c>
      <c r="L102" s="25">
        <v>0</v>
      </c>
    </row>
    <row r="103" spans="1:12" ht="12.75">
      <c r="A103" s="17" t="e">
        <f>#REF!+1</f>
        <v>#REF!</v>
      </c>
      <c r="B103" s="18" t="s">
        <v>12</v>
      </c>
      <c r="C103" s="19" t="s">
        <v>521</v>
      </c>
      <c r="D103" s="20">
        <v>123</v>
      </c>
      <c r="E103" s="19" t="s">
        <v>13</v>
      </c>
      <c r="F103" s="20" t="s">
        <v>18</v>
      </c>
      <c r="G103" s="21" t="s">
        <v>57</v>
      </c>
      <c r="H103" s="21" t="s">
        <v>492</v>
      </c>
      <c r="I103" s="22">
        <v>0.699</v>
      </c>
      <c r="J103" s="23">
        <v>5082.6</v>
      </c>
      <c r="K103" s="24">
        <f t="shared" si="4"/>
        <v>5082.6</v>
      </c>
      <c r="L103" s="25">
        <v>0</v>
      </c>
    </row>
    <row r="104" spans="1:12" ht="25.5">
      <c r="A104" s="17" t="e">
        <f>#REF!+1</f>
        <v>#REF!</v>
      </c>
      <c r="B104" s="18" t="s">
        <v>12</v>
      </c>
      <c r="C104" s="19" t="s">
        <v>522</v>
      </c>
      <c r="D104" s="20">
        <v>128</v>
      </c>
      <c r="E104" s="19" t="s">
        <v>17</v>
      </c>
      <c r="F104" s="20" t="s">
        <v>18</v>
      </c>
      <c r="G104" s="21" t="s">
        <v>296</v>
      </c>
      <c r="H104" s="21" t="s">
        <v>471</v>
      </c>
      <c r="I104" s="22">
        <v>1.74</v>
      </c>
      <c r="J104" s="23">
        <v>17559</v>
      </c>
      <c r="K104" s="24">
        <f t="shared" si="4"/>
        <v>17559</v>
      </c>
      <c r="L104" s="25">
        <v>0</v>
      </c>
    </row>
    <row r="105" spans="1:12" ht="12.75">
      <c r="A105" s="17" t="e">
        <f>#REF!+1</f>
        <v>#REF!</v>
      </c>
      <c r="B105" s="18" t="s">
        <v>12</v>
      </c>
      <c r="C105" s="19" t="s">
        <v>523</v>
      </c>
      <c r="D105" s="20">
        <v>131</v>
      </c>
      <c r="E105" s="19" t="s">
        <v>13</v>
      </c>
      <c r="F105" s="20" t="s">
        <v>18</v>
      </c>
      <c r="G105" s="21" t="s">
        <v>524</v>
      </c>
      <c r="H105" s="21" t="s">
        <v>57</v>
      </c>
      <c r="I105" s="22">
        <v>0.465</v>
      </c>
      <c r="J105" s="23">
        <v>4653.1</v>
      </c>
      <c r="K105" s="24">
        <f t="shared" si="4"/>
        <v>4653.1</v>
      </c>
      <c r="L105" s="25">
        <v>0</v>
      </c>
    </row>
    <row r="106" spans="1:12" ht="12.75">
      <c r="A106" s="17" t="e">
        <f>#REF!+1</f>
        <v>#REF!</v>
      </c>
      <c r="B106" s="18" t="s">
        <v>12</v>
      </c>
      <c r="C106" s="19" t="s">
        <v>525</v>
      </c>
      <c r="D106" s="20">
        <v>136</v>
      </c>
      <c r="E106" s="19" t="s">
        <v>13</v>
      </c>
      <c r="F106" s="20" t="s">
        <v>14</v>
      </c>
      <c r="G106" s="21" t="s">
        <v>526</v>
      </c>
      <c r="H106" s="21" t="s">
        <v>527</v>
      </c>
      <c r="I106" s="22">
        <v>0.6205</v>
      </c>
      <c r="J106" s="23">
        <v>2750</v>
      </c>
      <c r="K106" s="24">
        <f t="shared" si="4"/>
        <v>2750</v>
      </c>
      <c r="L106" s="25">
        <v>0</v>
      </c>
    </row>
    <row r="107" spans="1:12" ht="12.75">
      <c r="A107" s="17" t="e">
        <f>#REF!+1</f>
        <v>#REF!</v>
      </c>
      <c r="B107" s="18" t="s">
        <v>12</v>
      </c>
      <c r="C107" s="19" t="s">
        <v>528</v>
      </c>
      <c r="D107" s="20">
        <v>138</v>
      </c>
      <c r="E107" s="19" t="s">
        <v>17</v>
      </c>
      <c r="F107" s="20" t="s">
        <v>18</v>
      </c>
      <c r="G107" s="21" t="s">
        <v>57</v>
      </c>
      <c r="H107" s="21" t="s">
        <v>529</v>
      </c>
      <c r="I107" s="22">
        <v>0.51</v>
      </c>
      <c r="J107" s="23">
        <v>4001</v>
      </c>
      <c r="K107" s="24">
        <f t="shared" si="4"/>
        <v>4001</v>
      </c>
      <c r="L107" s="25">
        <v>0</v>
      </c>
    </row>
    <row r="108" spans="1:12" ht="51">
      <c r="A108" s="17" t="e">
        <f>#REF!+1</f>
        <v>#REF!</v>
      </c>
      <c r="B108" s="18" t="s">
        <v>12</v>
      </c>
      <c r="C108" s="19" t="s">
        <v>530</v>
      </c>
      <c r="D108" s="20">
        <v>141</v>
      </c>
      <c r="E108" s="19" t="s">
        <v>17</v>
      </c>
      <c r="F108" s="20" t="s">
        <v>21</v>
      </c>
      <c r="G108" s="21" t="s">
        <v>531</v>
      </c>
      <c r="H108" s="27" t="s">
        <v>493</v>
      </c>
      <c r="I108" s="22">
        <v>1.57</v>
      </c>
      <c r="J108" s="23">
        <v>9516</v>
      </c>
      <c r="K108" s="24">
        <f t="shared" si="4"/>
        <v>9516</v>
      </c>
      <c r="L108" s="25">
        <v>0</v>
      </c>
    </row>
    <row r="109" spans="1:12" ht="12.75">
      <c r="A109" s="17" t="e">
        <f>#REF!+1</f>
        <v>#REF!</v>
      </c>
      <c r="B109" s="18" t="s">
        <v>12</v>
      </c>
      <c r="C109" s="19" t="s">
        <v>533</v>
      </c>
      <c r="D109" s="20">
        <v>150</v>
      </c>
      <c r="E109" s="19" t="s">
        <v>13</v>
      </c>
      <c r="F109" s="20" t="s">
        <v>21</v>
      </c>
      <c r="G109" s="21" t="s">
        <v>481</v>
      </c>
      <c r="H109" s="21" t="s">
        <v>509</v>
      </c>
      <c r="I109" s="22">
        <v>0.9035</v>
      </c>
      <c r="J109" s="23">
        <v>7031.8</v>
      </c>
      <c r="K109" s="24">
        <f t="shared" si="4"/>
        <v>7031.8</v>
      </c>
      <c r="L109" s="25">
        <v>0</v>
      </c>
    </row>
    <row r="110" spans="1:12" ht="12.75">
      <c r="A110" s="17" t="e">
        <f aca="true" t="shared" si="5" ref="A110:A122">A109+1</f>
        <v>#REF!</v>
      </c>
      <c r="B110" s="18" t="s">
        <v>12</v>
      </c>
      <c r="C110" s="19" t="s">
        <v>534</v>
      </c>
      <c r="D110" s="20">
        <v>151</v>
      </c>
      <c r="E110" s="19" t="s">
        <v>13</v>
      </c>
      <c r="F110" s="20" t="s">
        <v>21</v>
      </c>
      <c r="G110" s="21" t="s">
        <v>524</v>
      </c>
      <c r="H110" s="21" t="s">
        <v>484</v>
      </c>
      <c r="I110" s="22">
        <v>0.494</v>
      </c>
      <c r="J110" s="23">
        <v>3748.9</v>
      </c>
      <c r="K110" s="24">
        <f t="shared" si="4"/>
        <v>3748.9</v>
      </c>
      <c r="L110" s="25">
        <v>0</v>
      </c>
    </row>
    <row r="111" spans="1:12" ht="12.75">
      <c r="A111" s="17" t="e">
        <f t="shared" si="5"/>
        <v>#REF!</v>
      </c>
      <c r="B111" s="18" t="s">
        <v>12</v>
      </c>
      <c r="C111" s="19" t="s">
        <v>535</v>
      </c>
      <c r="D111" s="20">
        <v>152</v>
      </c>
      <c r="E111" s="19" t="s">
        <v>13</v>
      </c>
      <c r="F111" s="20" t="s">
        <v>21</v>
      </c>
      <c r="G111" s="21" t="s">
        <v>536</v>
      </c>
      <c r="H111" s="21" t="s">
        <v>468</v>
      </c>
      <c r="I111" s="22">
        <v>0.8573</v>
      </c>
      <c r="J111" s="23">
        <v>5006.3</v>
      </c>
      <c r="K111" s="24">
        <f t="shared" si="4"/>
        <v>5006.3</v>
      </c>
      <c r="L111" s="25">
        <v>0</v>
      </c>
    </row>
    <row r="112" spans="1:12" ht="38.25">
      <c r="A112" s="17" t="e">
        <f t="shared" si="5"/>
        <v>#REF!</v>
      </c>
      <c r="B112" s="18" t="s">
        <v>12</v>
      </c>
      <c r="C112" s="19" t="s">
        <v>537</v>
      </c>
      <c r="D112" s="20">
        <v>153</v>
      </c>
      <c r="E112" s="19" t="s">
        <v>17</v>
      </c>
      <c r="F112" s="20" t="s">
        <v>18</v>
      </c>
      <c r="G112" s="21" t="s">
        <v>538</v>
      </c>
      <c r="H112" s="21" t="s">
        <v>539</v>
      </c>
      <c r="I112" s="22">
        <v>1.3</v>
      </c>
      <c r="J112" s="23">
        <v>10959</v>
      </c>
      <c r="K112" s="24">
        <f t="shared" si="4"/>
        <v>10959</v>
      </c>
      <c r="L112" s="25">
        <v>0</v>
      </c>
    </row>
    <row r="113" spans="1:12" ht="38.25">
      <c r="A113" s="17" t="e">
        <f>#REF!+1</f>
        <v>#REF!</v>
      </c>
      <c r="B113" s="18" t="s">
        <v>12</v>
      </c>
      <c r="C113" s="19" t="s">
        <v>540</v>
      </c>
      <c r="D113" s="20">
        <v>157</v>
      </c>
      <c r="E113" s="19" t="s">
        <v>17</v>
      </c>
      <c r="F113" s="20" t="s">
        <v>18</v>
      </c>
      <c r="G113" s="21" t="s">
        <v>541</v>
      </c>
      <c r="H113" s="21" t="s">
        <v>542</v>
      </c>
      <c r="I113" s="22">
        <v>1.66</v>
      </c>
      <c r="J113" s="23">
        <v>11744</v>
      </c>
      <c r="K113" s="24">
        <f t="shared" si="4"/>
        <v>11744</v>
      </c>
      <c r="L113" s="25">
        <v>0</v>
      </c>
    </row>
    <row r="114" spans="1:12" ht="25.5">
      <c r="A114" s="17" t="e">
        <f t="shared" si="5"/>
        <v>#REF!</v>
      </c>
      <c r="B114" s="18" t="s">
        <v>12</v>
      </c>
      <c r="C114" s="19" t="s">
        <v>543</v>
      </c>
      <c r="D114" s="20">
        <v>159</v>
      </c>
      <c r="E114" s="19" t="s">
        <v>17</v>
      </c>
      <c r="F114" s="20" t="s">
        <v>18</v>
      </c>
      <c r="G114" s="21" t="s">
        <v>57</v>
      </c>
      <c r="H114" s="21" t="s">
        <v>544</v>
      </c>
      <c r="I114" s="22">
        <v>2.13</v>
      </c>
      <c r="J114" s="23">
        <v>24952</v>
      </c>
      <c r="K114" s="24">
        <f aca="true" t="shared" si="6" ref="K114:K155">SUM(J114-L114)</f>
        <v>24952</v>
      </c>
      <c r="L114" s="25">
        <v>0</v>
      </c>
    </row>
    <row r="115" spans="1:12" ht="12.75">
      <c r="A115" s="17" t="e">
        <f>#REF!+1</f>
        <v>#REF!</v>
      </c>
      <c r="B115" s="18" t="s">
        <v>12</v>
      </c>
      <c r="C115" s="19" t="s">
        <v>545</v>
      </c>
      <c r="D115" s="20">
        <v>161</v>
      </c>
      <c r="E115" s="19" t="s">
        <v>13</v>
      </c>
      <c r="F115" s="20" t="s">
        <v>21</v>
      </c>
      <c r="G115" s="60" t="s">
        <v>546</v>
      </c>
      <c r="H115" s="60" t="s">
        <v>547</v>
      </c>
      <c r="I115" s="22">
        <v>0.55</v>
      </c>
      <c r="J115" s="23">
        <v>3810</v>
      </c>
      <c r="K115" s="24">
        <f t="shared" si="6"/>
        <v>3810</v>
      </c>
      <c r="L115" s="25">
        <v>0</v>
      </c>
    </row>
    <row r="116" spans="1:12" ht="38.25">
      <c r="A116" s="17" t="e">
        <f t="shared" si="5"/>
        <v>#REF!</v>
      </c>
      <c r="B116" s="18" t="s">
        <v>12</v>
      </c>
      <c r="C116" s="19" t="s">
        <v>545</v>
      </c>
      <c r="D116" s="20">
        <v>161</v>
      </c>
      <c r="E116" s="19" t="s">
        <v>17</v>
      </c>
      <c r="F116" s="20" t="s">
        <v>21</v>
      </c>
      <c r="G116" s="21" t="s">
        <v>548</v>
      </c>
      <c r="H116" s="21" t="s">
        <v>549</v>
      </c>
      <c r="I116" s="22">
        <v>0.45</v>
      </c>
      <c r="J116" s="23">
        <v>3160</v>
      </c>
      <c r="K116" s="24">
        <f t="shared" si="6"/>
        <v>3160</v>
      </c>
      <c r="L116" s="25">
        <v>0</v>
      </c>
    </row>
    <row r="117" spans="1:12" ht="12.75">
      <c r="A117" s="17" t="e">
        <f>#REF!+1</f>
        <v>#REF!</v>
      </c>
      <c r="B117" s="18" t="s">
        <v>12</v>
      </c>
      <c r="C117" s="19" t="s">
        <v>550</v>
      </c>
      <c r="D117" s="20">
        <v>164</v>
      </c>
      <c r="E117" s="19" t="s">
        <v>17</v>
      </c>
      <c r="F117" s="20" t="s">
        <v>21</v>
      </c>
      <c r="G117" s="21" t="s">
        <v>551</v>
      </c>
      <c r="H117" s="21" t="s">
        <v>552</v>
      </c>
      <c r="I117" s="22">
        <v>0.21</v>
      </c>
      <c r="J117" s="23">
        <v>1480</v>
      </c>
      <c r="K117" s="24">
        <f t="shared" si="6"/>
        <v>1480</v>
      </c>
      <c r="L117" s="25">
        <v>0</v>
      </c>
    </row>
    <row r="118" spans="1:12" ht="25.5">
      <c r="A118" s="17"/>
      <c r="B118" s="50" t="s">
        <v>12</v>
      </c>
      <c r="C118" s="51" t="s">
        <v>677</v>
      </c>
      <c r="D118" s="52" t="s">
        <v>674</v>
      </c>
      <c r="E118" s="51" t="s">
        <v>13</v>
      </c>
      <c r="F118" s="52" t="s">
        <v>14</v>
      </c>
      <c r="G118" s="49" t="s">
        <v>675</v>
      </c>
      <c r="H118" s="49" t="s">
        <v>676</v>
      </c>
      <c r="I118" s="22">
        <v>0.09</v>
      </c>
      <c r="J118" s="23">
        <v>908</v>
      </c>
      <c r="K118" s="24">
        <f>SUM(J118-L118)</f>
        <v>908</v>
      </c>
      <c r="L118" s="25">
        <v>0</v>
      </c>
    </row>
    <row r="119" spans="1:12" ht="38.25">
      <c r="A119" s="17" t="e">
        <f>A117+1</f>
        <v>#REF!</v>
      </c>
      <c r="B119" s="18" t="s">
        <v>12</v>
      </c>
      <c r="C119" s="19" t="s">
        <v>553</v>
      </c>
      <c r="D119" s="20">
        <v>166</v>
      </c>
      <c r="E119" s="19" t="s">
        <v>17</v>
      </c>
      <c r="F119" s="20" t="s">
        <v>21</v>
      </c>
      <c r="G119" s="21" t="s">
        <v>506</v>
      </c>
      <c r="H119" s="21" t="s">
        <v>554</v>
      </c>
      <c r="I119" s="22">
        <v>0.44</v>
      </c>
      <c r="J119" s="23">
        <v>3161</v>
      </c>
      <c r="K119" s="24">
        <f t="shared" si="6"/>
        <v>3161</v>
      </c>
      <c r="L119" s="25">
        <v>0</v>
      </c>
    </row>
    <row r="120" spans="1:12" ht="51">
      <c r="A120" s="17" t="e">
        <f t="shared" si="5"/>
        <v>#REF!</v>
      </c>
      <c r="B120" s="18" t="s">
        <v>12</v>
      </c>
      <c r="C120" s="19" t="s">
        <v>555</v>
      </c>
      <c r="D120" s="20">
        <v>167</v>
      </c>
      <c r="E120" s="19" t="s">
        <v>17</v>
      </c>
      <c r="F120" s="20" t="s">
        <v>18</v>
      </c>
      <c r="G120" s="21" t="s">
        <v>556</v>
      </c>
      <c r="H120" s="21" t="s">
        <v>557</v>
      </c>
      <c r="I120" s="22">
        <v>1.34</v>
      </c>
      <c r="J120" s="23">
        <v>10157</v>
      </c>
      <c r="K120" s="24">
        <f t="shared" si="6"/>
        <v>10157</v>
      </c>
      <c r="L120" s="25">
        <v>0</v>
      </c>
    </row>
    <row r="121" spans="1:12" ht="12.75">
      <c r="A121" s="17" t="e">
        <f>#REF!+1</f>
        <v>#REF!</v>
      </c>
      <c r="B121" s="18" t="s">
        <v>455</v>
      </c>
      <c r="C121" s="19" t="s">
        <v>207</v>
      </c>
      <c r="D121" s="20">
        <v>169</v>
      </c>
      <c r="E121" s="19" t="s">
        <v>13</v>
      </c>
      <c r="F121" s="20" t="s">
        <v>21</v>
      </c>
      <c r="G121" s="87" t="s">
        <v>206</v>
      </c>
      <c r="H121" s="87"/>
      <c r="I121" s="22">
        <v>0.4162</v>
      </c>
      <c r="J121" s="23">
        <v>3657</v>
      </c>
      <c r="K121" s="24">
        <f t="shared" si="6"/>
        <v>3657</v>
      </c>
      <c r="L121" s="25">
        <v>0</v>
      </c>
    </row>
    <row r="122" spans="1:12" ht="12.75">
      <c r="A122" s="17" t="e">
        <f t="shared" si="5"/>
        <v>#REF!</v>
      </c>
      <c r="B122" s="18" t="s">
        <v>12</v>
      </c>
      <c r="C122" s="19" t="s">
        <v>558</v>
      </c>
      <c r="D122" s="20">
        <v>170</v>
      </c>
      <c r="E122" s="19" t="s">
        <v>13</v>
      </c>
      <c r="F122" s="20" t="s">
        <v>21</v>
      </c>
      <c r="G122" s="21" t="s">
        <v>480</v>
      </c>
      <c r="H122" s="21" t="s">
        <v>57</v>
      </c>
      <c r="I122" s="22">
        <v>0.243</v>
      </c>
      <c r="J122" s="23">
        <v>1756.2</v>
      </c>
      <c r="K122" s="24">
        <f t="shared" si="6"/>
        <v>1756.2</v>
      </c>
      <c r="L122" s="25">
        <v>0</v>
      </c>
    </row>
    <row r="123" spans="1:12" ht="12.75">
      <c r="A123" s="17" t="e">
        <f>#REF!+1</f>
        <v>#REF!</v>
      </c>
      <c r="B123" s="18" t="s">
        <v>12</v>
      </c>
      <c r="C123" s="19" t="s">
        <v>559</v>
      </c>
      <c r="D123" s="20">
        <v>172</v>
      </c>
      <c r="E123" s="19" t="s">
        <v>13</v>
      </c>
      <c r="F123" s="20" t="s">
        <v>14</v>
      </c>
      <c r="G123" s="21" t="s">
        <v>57</v>
      </c>
      <c r="H123" s="21" t="s">
        <v>527</v>
      </c>
      <c r="I123" s="22">
        <v>0.69</v>
      </c>
      <c r="J123" s="23">
        <v>3174</v>
      </c>
      <c r="K123" s="24">
        <f t="shared" si="6"/>
        <v>3174</v>
      </c>
      <c r="L123" s="25">
        <v>0</v>
      </c>
    </row>
    <row r="124" spans="1:12" ht="12.75">
      <c r="A124" s="17" t="e">
        <f>#REF!+1</f>
        <v>#REF!</v>
      </c>
      <c r="B124" s="18" t="s">
        <v>12</v>
      </c>
      <c r="C124" s="19" t="s">
        <v>560</v>
      </c>
      <c r="D124" s="20">
        <v>175</v>
      </c>
      <c r="E124" s="19" t="s">
        <v>13</v>
      </c>
      <c r="F124" s="20" t="s">
        <v>14</v>
      </c>
      <c r="G124" s="21" t="s">
        <v>561</v>
      </c>
      <c r="H124" s="21" t="s">
        <v>468</v>
      </c>
      <c r="I124" s="22">
        <v>0.421</v>
      </c>
      <c r="J124" s="23">
        <v>2430.2000000000003</v>
      </c>
      <c r="K124" s="24">
        <f t="shared" si="6"/>
        <v>2430.2000000000003</v>
      </c>
      <c r="L124" s="25">
        <v>0</v>
      </c>
    </row>
    <row r="125" spans="1:12" ht="12.75">
      <c r="A125" s="17" t="e">
        <f>#REF!</f>
        <v>#REF!</v>
      </c>
      <c r="B125" s="18" t="s">
        <v>12</v>
      </c>
      <c r="C125" s="19" t="s">
        <v>563</v>
      </c>
      <c r="D125" s="20">
        <v>179</v>
      </c>
      <c r="E125" s="19" t="s">
        <v>17</v>
      </c>
      <c r="F125" s="20" t="s">
        <v>18</v>
      </c>
      <c r="G125" s="21" t="s">
        <v>57</v>
      </c>
      <c r="H125" s="21" t="s">
        <v>564</v>
      </c>
      <c r="I125" s="22">
        <v>0.64</v>
      </c>
      <c r="J125" s="23">
        <v>4800</v>
      </c>
      <c r="K125" s="24">
        <f t="shared" si="6"/>
        <v>4800</v>
      </c>
      <c r="L125" s="25">
        <v>0</v>
      </c>
    </row>
    <row r="126" spans="1:12" ht="38.25">
      <c r="A126" s="17" t="e">
        <f>#REF!+1</f>
        <v>#REF!</v>
      </c>
      <c r="B126" s="18" t="s">
        <v>12</v>
      </c>
      <c r="C126" s="19" t="s">
        <v>565</v>
      </c>
      <c r="D126" s="20">
        <v>181</v>
      </c>
      <c r="E126" s="19" t="s">
        <v>17</v>
      </c>
      <c r="F126" s="20" t="s">
        <v>21</v>
      </c>
      <c r="G126" s="21" t="s">
        <v>566</v>
      </c>
      <c r="H126" s="21" t="s">
        <v>544</v>
      </c>
      <c r="I126" s="22">
        <v>0.42</v>
      </c>
      <c r="J126" s="23">
        <v>2710</v>
      </c>
      <c r="K126" s="24">
        <f t="shared" si="6"/>
        <v>2710</v>
      </c>
      <c r="L126" s="25">
        <v>0</v>
      </c>
    </row>
    <row r="127" spans="1:12" ht="12.75">
      <c r="A127" s="17" t="e">
        <f>#REF!</f>
        <v>#REF!</v>
      </c>
      <c r="B127" s="18" t="s">
        <v>12</v>
      </c>
      <c r="C127" s="19" t="s">
        <v>567</v>
      </c>
      <c r="D127" s="20">
        <v>189</v>
      </c>
      <c r="E127" s="19" t="s">
        <v>13</v>
      </c>
      <c r="F127" s="20" t="s">
        <v>14</v>
      </c>
      <c r="G127" s="21" t="s">
        <v>568</v>
      </c>
      <c r="H127" s="49" t="s">
        <v>569</v>
      </c>
      <c r="I127" s="22">
        <v>0.42</v>
      </c>
      <c r="J127" s="23">
        <v>2436</v>
      </c>
      <c r="K127" s="24">
        <f t="shared" si="6"/>
        <v>2436</v>
      </c>
      <c r="L127" s="25">
        <v>0</v>
      </c>
    </row>
    <row r="128" spans="1:12" ht="25.5">
      <c r="A128" s="17" t="e">
        <f>#REF!+1</f>
        <v>#REF!</v>
      </c>
      <c r="B128" s="18" t="s">
        <v>12</v>
      </c>
      <c r="C128" s="19" t="s">
        <v>570</v>
      </c>
      <c r="D128" s="20">
        <v>195</v>
      </c>
      <c r="E128" s="19" t="s">
        <v>17</v>
      </c>
      <c r="F128" s="20" t="s">
        <v>18</v>
      </c>
      <c r="G128" s="21" t="s">
        <v>571</v>
      </c>
      <c r="H128" s="21" t="s">
        <v>572</v>
      </c>
      <c r="I128" s="22">
        <v>0.81</v>
      </c>
      <c r="J128" s="23">
        <v>7451.6</v>
      </c>
      <c r="K128" s="24">
        <f t="shared" si="6"/>
        <v>7451.6</v>
      </c>
      <c r="L128" s="25">
        <v>0</v>
      </c>
    </row>
    <row r="129" spans="1:12" ht="12.75">
      <c r="A129" s="17" t="e">
        <f>#REF!+1</f>
        <v>#REF!</v>
      </c>
      <c r="B129" s="18" t="s">
        <v>12</v>
      </c>
      <c r="C129" s="19" t="s">
        <v>573</v>
      </c>
      <c r="D129" s="20">
        <v>201</v>
      </c>
      <c r="E129" s="19" t="s">
        <v>13</v>
      </c>
      <c r="F129" s="20" t="s">
        <v>14</v>
      </c>
      <c r="G129" s="21" t="s">
        <v>492</v>
      </c>
      <c r="H129" s="21" t="s">
        <v>562</v>
      </c>
      <c r="I129" s="22">
        <v>0.452</v>
      </c>
      <c r="J129" s="23">
        <v>2486</v>
      </c>
      <c r="K129" s="24">
        <f t="shared" si="6"/>
        <v>2486</v>
      </c>
      <c r="L129" s="25">
        <v>0</v>
      </c>
    </row>
    <row r="130" spans="1:12" ht="12.75">
      <c r="A130" s="17" t="e">
        <f>#REF!</f>
        <v>#REF!</v>
      </c>
      <c r="B130" s="18" t="s">
        <v>12</v>
      </c>
      <c r="C130" s="19" t="s">
        <v>574</v>
      </c>
      <c r="D130" s="20">
        <v>202</v>
      </c>
      <c r="E130" s="19" t="s">
        <v>17</v>
      </c>
      <c r="F130" s="20" t="s">
        <v>18</v>
      </c>
      <c r="G130" s="21" t="s">
        <v>468</v>
      </c>
      <c r="H130" s="21" t="s">
        <v>57</v>
      </c>
      <c r="I130" s="22">
        <v>1.02</v>
      </c>
      <c r="J130" s="23">
        <v>10813</v>
      </c>
      <c r="K130" s="24">
        <f t="shared" si="6"/>
        <v>10813</v>
      </c>
      <c r="L130" s="25">
        <v>0</v>
      </c>
    </row>
    <row r="131" spans="1:12" ht="12.75">
      <c r="A131" s="17" t="e">
        <f>#REF!</f>
        <v>#REF!</v>
      </c>
      <c r="B131" s="18" t="s">
        <v>12</v>
      </c>
      <c r="C131" s="19" t="s">
        <v>575</v>
      </c>
      <c r="D131" s="20">
        <v>203</v>
      </c>
      <c r="E131" s="19" t="s">
        <v>13</v>
      </c>
      <c r="F131" s="20" t="s">
        <v>21</v>
      </c>
      <c r="G131" s="21" t="s">
        <v>576</v>
      </c>
      <c r="H131" s="21" t="s">
        <v>482</v>
      </c>
      <c r="I131" s="22">
        <v>0.296</v>
      </c>
      <c r="J131" s="23">
        <v>1983.2</v>
      </c>
      <c r="K131" s="24">
        <f t="shared" si="6"/>
        <v>1983.2</v>
      </c>
      <c r="L131" s="25">
        <v>0</v>
      </c>
    </row>
    <row r="132" spans="1:12" ht="12.75">
      <c r="A132" s="17" t="e">
        <f>#REF!+1</f>
        <v>#REF!</v>
      </c>
      <c r="B132" s="18" t="s">
        <v>455</v>
      </c>
      <c r="C132" s="19" t="s">
        <v>577</v>
      </c>
      <c r="D132" s="20">
        <v>205</v>
      </c>
      <c r="E132" s="19" t="s">
        <v>13</v>
      </c>
      <c r="F132" s="20" t="s">
        <v>21</v>
      </c>
      <c r="G132" s="87" t="s">
        <v>578</v>
      </c>
      <c r="H132" s="87"/>
      <c r="I132" s="22">
        <v>0.41</v>
      </c>
      <c r="J132" s="23">
        <v>3190</v>
      </c>
      <c r="K132" s="24">
        <f t="shared" si="6"/>
        <v>3190</v>
      </c>
      <c r="L132" s="25">
        <v>0</v>
      </c>
    </row>
    <row r="133" spans="1:12" ht="12.75">
      <c r="A133" s="17" t="e">
        <f>#REF!</f>
        <v>#REF!</v>
      </c>
      <c r="B133" s="18" t="s">
        <v>455</v>
      </c>
      <c r="C133" s="19" t="s">
        <v>577</v>
      </c>
      <c r="D133" s="20">
        <v>205</v>
      </c>
      <c r="E133" s="19" t="s">
        <v>17</v>
      </c>
      <c r="F133" s="20" t="s">
        <v>21</v>
      </c>
      <c r="G133" s="21" t="s">
        <v>579</v>
      </c>
      <c r="H133" s="21" t="s">
        <v>580</v>
      </c>
      <c r="I133" s="22">
        <v>0.09</v>
      </c>
      <c r="J133" s="23">
        <v>750</v>
      </c>
      <c r="K133" s="24">
        <f t="shared" si="6"/>
        <v>750</v>
      </c>
      <c r="L133" s="25">
        <v>0</v>
      </c>
    </row>
    <row r="134" spans="1:12" ht="12.75">
      <c r="A134" s="17" t="e">
        <f>#REF!+1</f>
        <v>#REF!</v>
      </c>
      <c r="B134" s="18" t="s">
        <v>12</v>
      </c>
      <c r="C134" s="19" t="s">
        <v>581</v>
      </c>
      <c r="D134" s="20">
        <v>207</v>
      </c>
      <c r="E134" s="19" t="s">
        <v>13</v>
      </c>
      <c r="F134" s="20" t="s">
        <v>21</v>
      </c>
      <c r="G134" s="21" t="s">
        <v>481</v>
      </c>
      <c r="H134" s="21" t="s">
        <v>582</v>
      </c>
      <c r="I134" s="22">
        <v>0.31</v>
      </c>
      <c r="J134" s="23">
        <v>1931.2</v>
      </c>
      <c r="K134" s="24">
        <f t="shared" si="6"/>
        <v>1931.2</v>
      </c>
      <c r="L134" s="25">
        <v>0</v>
      </c>
    </row>
    <row r="135" spans="1:12" ht="25.5">
      <c r="A135" s="17" t="e">
        <f>#REF!+1</f>
        <v>#REF!</v>
      </c>
      <c r="B135" s="18" t="s">
        <v>12</v>
      </c>
      <c r="C135" s="19" t="s">
        <v>583</v>
      </c>
      <c r="D135" s="20">
        <v>213</v>
      </c>
      <c r="E135" s="19" t="s">
        <v>13</v>
      </c>
      <c r="F135" s="20" t="s">
        <v>14</v>
      </c>
      <c r="G135" s="21" t="s">
        <v>480</v>
      </c>
      <c r="H135" s="49" t="s">
        <v>584</v>
      </c>
      <c r="I135" s="22">
        <v>0.5305</v>
      </c>
      <c r="J135" s="23">
        <v>3460.2</v>
      </c>
      <c r="K135" s="24">
        <f t="shared" si="6"/>
        <v>3460.2</v>
      </c>
      <c r="L135" s="25">
        <v>0</v>
      </c>
    </row>
    <row r="136" spans="1:12" ht="12.75">
      <c r="A136" s="17" t="e">
        <f>#REF!+1</f>
        <v>#REF!</v>
      </c>
      <c r="B136" s="18" t="s">
        <v>12</v>
      </c>
      <c r="C136" s="19" t="s">
        <v>585</v>
      </c>
      <c r="D136" s="20">
        <v>217</v>
      </c>
      <c r="E136" s="19" t="s">
        <v>13</v>
      </c>
      <c r="F136" s="20" t="s">
        <v>21</v>
      </c>
      <c r="G136" s="21" t="s">
        <v>468</v>
      </c>
      <c r="H136" s="21" t="s">
        <v>492</v>
      </c>
      <c r="I136" s="22">
        <v>0.453</v>
      </c>
      <c r="J136" s="23">
        <v>2718</v>
      </c>
      <c r="K136" s="24">
        <f t="shared" si="6"/>
        <v>2718</v>
      </c>
      <c r="L136" s="25">
        <v>0</v>
      </c>
    </row>
    <row r="137" spans="1:12" ht="25.5">
      <c r="A137" s="17" t="e">
        <f>#REF!+1</f>
        <v>#REF!</v>
      </c>
      <c r="B137" s="18" t="s">
        <v>12</v>
      </c>
      <c r="C137" s="19" t="s">
        <v>586</v>
      </c>
      <c r="D137" s="20">
        <v>221</v>
      </c>
      <c r="E137" s="19" t="s">
        <v>17</v>
      </c>
      <c r="F137" s="20" t="s">
        <v>18</v>
      </c>
      <c r="G137" s="21" t="s">
        <v>587</v>
      </c>
      <c r="H137" s="21" t="s">
        <v>552</v>
      </c>
      <c r="I137" s="22">
        <v>0.52</v>
      </c>
      <c r="J137" s="23">
        <v>3090</v>
      </c>
      <c r="K137" s="24">
        <f t="shared" si="6"/>
        <v>3090</v>
      </c>
      <c r="L137" s="25">
        <v>0</v>
      </c>
    </row>
    <row r="138" spans="1:12" ht="25.5">
      <c r="A138" s="17" t="e">
        <f>#REF!+1</f>
        <v>#REF!</v>
      </c>
      <c r="B138" s="18" t="s">
        <v>12</v>
      </c>
      <c r="C138" s="19" t="s">
        <v>588</v>
      </c>
      <c r="D138" s="20">
        <v>227</v>
      </c>
      <c r="E138" s="19" t="s">
        <v>13</v>
      </c>
      <c r="F138" s="20" t="s">
        <v>18</v>
      </c>
      <c r="G138" s="21" t="s">
        <v>57</v>
      </c>
      <c r="H138" s="21" t="s">
        <v>589</v>
      </c>
      <c r="I138" s="22">
        <v>0.4575</v>
      </c>
      <c r="J138" s="23">
        <v>3487.6</v>
      </c>
      <c r="K138" s="24">
        <f t="shared" si="6"/>
        <v>3487.6</v>
      </c>
      <c r="L138" s="25">
        <v>0</v>
      </c>
    </row>
    <row r="139" spans="1:12" ht="51">
      <c r="A139" s="17" t="e">
        <f>#REF!+1</f>
        <v>#REF!</v>
      </c>
      <c r="B139" s="18" t="s">
        <v>12</v>
      </c>
      <c r="C139" s="19" t="s">
        <v>590</v>
      </c>
      <c r="D139" s="20">
        <v>229</v>
      </c>
      <c r="E139" s="19" t="s">
        <v>17</v>
      </c>
      <c r="F139" s="20" t="s">
        <v>18</v>
      </c>
      <c r="G139" s="21" t="s">
        <v>591</v>
      </c>
      <c r="H139" s="49" t="s">
        <v>592</v>
      </c>
      <c r="I139" s="22">
        <v>0.38</v>
      </c>
      <c r="J139" s="23">
        <v>2485</v>
      </c>
      <c r="K139" s="24">
        <f t="shared" si="6"/>
        <v>2485</v>
      </c>
      <c r="L139" s="25">
        <v>0</v>
      </c>
    </row>
    <row r="140" spans="1:12" ht="25.5">
      <c r="A140" s="17" t="e">
        <f>A139+1</f>
        <v>#REF!</v>
      </c>
      <c r="B140" s="18" t="s">
        <v>12</v>
      </c>
      <c r="C140" s="19" t="s">
        <v>593</v>
      </c>
      <c r="D140" s="20">
        <v>230</v>
      </c>
      <c r="E140" s="19" t="s">
        <v>17</v>
      </c>
      <c r="F140" s="20" t="s">
        <v>21</v>
      </c>
      <c r="G140" s="21" t="s">
        <v>107</v>
      </c>
      <c r="H140" s="21" t="s">
        <v>594</v>
      </c>
      <c r="I140" s="22">
        <v>0.26</v>
      </c>
      <c r="J140" s="23">
        <v>1640</v>
      </c>
      <c r="K140" s="24">
        <f t="shared" si="6"/>
        <v>1640</v>
      </c>
      <c r="L140" s="25">
        <v>0</v>
      </c>
    </row>
    <row r="141" spans="1:12" ht="38.25">
      <c r="A141" s="17" t="e">
        <f>#REF!+1</f>
        <v>#REF!</v>
      </c>
      <c r="B141" s="18" t="s">
        <v>12</v>
      </c>
      <c r="C141" s="19" t="s">
        <v>595</v>
      </c>
      <c r="D141" s="20">
        <v>236</v>
      </c>
      <c r="E141" s="19" t="s">
        <v>13</v>
      </c>
      <c r="F141" s="20" t="s">
        <v>21</v>
      </c>
      <c r="G141" s="21" t="s">
        <v>484</v>
      </c>
      <c r="H141" s="21" t="s">
        <v>596</v>
      </c>
      <c r="I141" s="22">
        <v>0.437</v>
      </c>
      <c r="J141" s="23">
        <v>3243.2</v>
      </c>
      <c r="K141" s="24">
        <f t="shared" si="6"/>
        <v>3243.2</v>
      </c>
      <c r="L141" s="25">
        <v>0</v>
      </c>
    </row>
    <row r="142" spans="1:12" ht="12.75">
      <c r="A142" s="17" t="e">
        <f>A141+1</f>
        <v>#REF!</v>
      </c>
      <c r="B142" s="18" t="s">
        <v>12</v>
      </c>
      <c r="C142" s="19" t="s">
        <v>597</v>
      </c>
      <c r="D142" s="20">
        <v>237</v>
      </c>
      <c r="E142" s="19" t="s">
        <v>17</v>
      </c>
      <c r="F142" s="20" t="s">
        <v>18</v>
      </c>
      <c r="G142" s="21" t="s">
        <v>458</v>
      </c>
      <c r="H142" s="21" t="s">
        <v>598</v>
      </c>
      <c r="I142" s="22">
        <v>1.04</v>
      </c>
      <c r="J142" s="23">
        <v>7429</v>
      </c>
      <c r="K142" s="24">
        <f t="shared" si="6"/>
        <v>7429</v>
      </c>
      <c r="L142" s="25">
        <v>0</v>
      </c>
    </row>
    <row r="143" spans="1:12" ht="25.5">
      <c r="A143" s="17" t="e">
        <f>A142+1</f>
        <v>#REF!</v>
      </c>
      <c r="B143" s="18" t="s">
        <v>12</v>
      </c>
      <c r="C143" s="19" t="s">
        <v>599</v>
      </c>
      <c r="D143" s="20">
        <v>238</v>
      </c>
      <c r="E143" s="19" t="s">
        <v>13</v>
      </c>
      <c r="F143" s="20" t="s">
        <v>14</v>
      </c>
      <c r="G143" s="21" t="s">
        <v>520</v>
      </c>
      <c r="H143" s="21" t="s">
        <v>472</v>
      </c>
      <c r="I143" s="22">
        <v>0.26</v>
      </c>
      <c r="J143" s="23">
        <v>1640</v>
      </c>
      <c r="K143" s="24">
        <f t="shared" si="6"/>
        <v>1640</v>
      </c>
      <c r="L143" s="25">
        <v>0</v>
      </c>
    </row>
    <row r="144" spans="1:12" ht="25.5">
      <c r="A144" s="17" t="e">
        <f>A143+1</f>
        <v>#REF!</v>
      </c>
      <c r="B144" s="18" t="s">
        <v>12</v>
      </c>
      <c r="C144" s="19" t="s">
        <v>599</v>
      </c>
      <c r="D144" s="20">
        <v>238</v>
      </c>
      <c r="E144" s="19" t="s">
        <v>17</v>
      </c>
      <c r="F144" s="20" t="s">
        <v>21</v>
      </c>
      <c r="G144" s="21" t="s">
        <v>600</v>
      </c>
      <c r="H144" s="21" t="s">
        <v>601</v>
      </c>
      <c r="I144" s="22">
        <v>0.07</v>
      </c>
      <c r="J144" s="23">
        <v>490</v>
      </c>
      <c r="K144" s="24">
        <f t="shared" si="6"/>
        <v>490</v>
      </c>
      <c r="L144" s="25">
        <v>0</v>
      </c>
    </row>
    <row r="145" spans="1:12" ht="12.75">
      <c r="A145" s="17" t="e">
        <f>#REF!+1</f>
        <v>#REF!</v>
      </c>
      <c r="B145" s="18" t="s">
        <v>12</v>
      </c>
      <c r="C145" s="19" t="s">
        <v>602</v>
      </c>
      <c r="D145" s="20">
        <v>246</v>
      </c>
      <c r="E145" s="19" t="s">
        <v>13</v>
      </c>
      <c r="F145" s="20" t="s">
        <v>14</v>
      </c>
      <c r="G145" s="21" t="s">
        <v>532</v>
      </c>
      <c r="H145" s="21" t="s">
        <v>483</v>
      </c>
      <c r="I145" s="22">
        <v>0.156</v>
      </c>
      <c r="J145" s="23">
        <v>914.4</v>
      </c>
      <c r="K145" s="24">
        <f t="shared" si="6"/>
        <v>914.4</v>
      </c>
      <c r="L145" s="25">
        <v>0</v>
      </c>
    </row>
    <row r="146" spans="1:12" ht="25.5">
      <c r="A146" s="17" t="e">
        <f>#REF!+1</f>
        <v>#REF!</v>
      </c>
      <c r="B146" s="18" t="s">
        <v>12</v>
      </c>
      <c r="C146" s="19" t="s">
        <v>603</v>
      </c>
      <c r="D146" s="20">
        <v>255</v>
      </c>
      <c r="E146" s="19" t="s">
        <v>17</v>
      </c>
      <c r="F146" s="20" t="s">
        <v>18</v>
      </c>
      <c r="G146" s="21" t="s">
        <v>604</v>
      </c>
      <c r="H146" s="21" t="s">
        <v>557</v>
      </c>
      <c r="I146" s="22">
        <v>2.32</v>
      </c>
      <c r="J146" s="23">
        <v>18040</v>
      </c>
      <c r="K146" s="24">
        <f t="shared" si="6"/>
        <v>18040</v>
      </c>
      <c r="L146" s="25">
        <v>0</v>
      </c>
    </row>
    <row r="147" spans="1:12" ht="12.75">
      <c r="A147" s="17" t="e">
        <f>#REF!</f>
        <v>#REF!</v>
      </c>
      <c r="B147" s="18" t="s">
        <v>12</v>
      </c>
      <c r="C147" s="19" t="s">
        <v>605</v>
      </c>
      <c r="D147" s="20">
        <v>258</v>
      </c>
      <c r="E147" s="19" t="s">
        <v>13</v>
      </c>
      <c r="F147" s="20" t="s">
        <v>14</v>
      </c>
      <c r="G147" s="21" t="s">
        <v>468</v>
      </c>
      <c r="H147" s="21" t="s">
        <v>606</v>
      </c>
      <c r="I147" s="22">
        <v>0.405</v>
      </c>
      <c r="J147" s="23">
        <v>2808</v>
      </c>
      <c r="K147" s="24">
        <f t="shared" si="6"/>
        <v>2808</v>
      </c>
      <c r="L147" s="25">
        <v>0</v>
      </c>
    </row>
    <row r="148" spans="1:12" ht="12.75">
      <c r="A148" s="17" t="e">
        <f>#REF!</f>
        <v>#REF!</v>
      </c>
      <c r="B148" s="18" t="s">
        <v>12</v>
      </c>
      <c r="C148" s="19" t="s">
        <v>607</v>
      </c>
      <c r="D148" s="20">
        <v>259</v>
      </c>
      <c r="E148" s="19" t="s">
        <v>13</v>
      </c>
      <c r="F148" s="20" t="s">
        <v>21</v>
      </c>
      <c r="G148" s="21" t="s">
        <v>480</v>
      </c>
      <c r="H148" s="21" t="s">
        <v>547</v>
      </c>
      <c r="I148" s="22">
        <v>0.7075</v>
      </c>
      <c r="J148" s="23">
        <v>4922.5</v>
      </c>
      <c r="K148" s="24">
        <f t="shared" si="6"/>
        <v>4922.5</v>
      </c>
      <c r="L148" s="25">
        <v>0</v>
      </c>
    </row>
    <row r="149" spans="1:12" ht="25.5">
      <c r="A149" s="17" t="e">
        <f>#REF!</f>
        <v>#REF!</v>
      </c>
      <c r="B149" s="18" t="s">
        <v>12</v>
      </c>
      <c r="C149" s="19" t="s">
        <v>608</v>
      </c>
      <c r="D149" s="20">
        <v>260</v>
      </c>
      <c r="E149" s="19" t="s">
        <v>13</v>
      </c>
      <c r="F149" s="20" t="s">
        <v>14</v>
      </c>
      <c r="G149" s="21" t="s">
        <v>519</v>
      </c>
      <c r="H149" s="21" t="s">
        <v>52</v>
      </c>
      <c r="I149" s="22">
        <v>0.08</v>
      </c>
      <c r="J149" s="23">
        <v>830</v>
      </c>
      <c r="K149" s="24">
        <f t="shared" si="6"/>
        <v>830</v>
      </c>
      <c r="L149" s="25">
        <v>0</v>
      </c>
    </row>
    <row r="150" spans="1:12" ht="25.5">
      <c r="A150" s="17" t="e">
        <f>#REF!</f>
        <v>#REF!</v>
      </c>
      <c r="B150" s="18" t="s">
        <v>12</v>
      </c>
      <c r="C150" s="19" t="s">
        <v>609</v>
      </c>
      <c r="D150" s="20">
        <v>260</v>
      </c>
      <c r="E150" s="19" t="s">
        <v>17</v>
      </c>
      <c r="F150" s="20" t="s">
        <v>18</v>
      </c>
      <c r="G150" s="21" t="s">
        <v>610</v>
      </c>
      <c r="H150" s="21" t="s">
        <v>611</v>
      </c>
      <c r="I150" s="22">
        <v>0.22</v>
      </c>
      <c r="J150" s="23">
        <v>1550</v>
      </c>
      <c r="K150" s="24">
        <f t="shared" si="6"/>
        <v>1550</v>
      </c>
      <c r="L150" s="25">
        <v>0</v>
      </c>
    </row>
    <row r="151" spans="1:12" ht="12.75">
      <c r="A151" s="17" t="e">
        <f>#REF!+1</f>
        <v>#REF!</v>
      </c>
      <c r="B151" s="18" t="s">
        <v>12</v>
      </c>
      <c r="C151" s="19" t="s">
        <v>612</v>
      </c>
      <c r="D151" s="20">
        <v>272</v>
      </c>
      <c r="E151" s="19" t="s">
        <v>17</v>
      </c>
      <c r="F151" s="20" t="s">
        <v>18</v>
      </c>
      <c r="G151" s="21" t="s">
        <v>57</v>
      </c>
      <c r="H151" s="21" t="s">
        <v>613</v>
      </c>
      <c r="I151" s="22">
        <v>0.15</v>
      </c>
      <c r="J151" s="23">
        <v>1192</v>
      </c>
      <c r="K151" s="24">
        <f t="shared" si="6"/>
        <v>1192</v>
      </c>
      <c r="L151" s="25">
        <v>0</v>
      </c>
    </row>
    <row r="152" spans="1:12" ht="25.5">
      <c r="A152" s="17" t="e">
        <f>#REF!</f>
        <v>#REF!</v>
      </c>
      <c r="B152" s="18" t="s">
        <v>12</v>
      </c>
      <c r="C152" s="19" t="s">
        <v>614</v>
      </c>
      <c r="D152" s="20">
        <v>273</v>
      </c>
      <c r="E152" s="19" t="s">
        <v>17</v>
      </c>
      <c r="F152" s="20" t="s">
        <v>18</v>
      </c>
      <c r="G152" s="21" t="s">
        <v>613</v>
      </c>
      <c r="H152" s="21" t="s">
        <v>615</v>
      </c>
      <c r="I152" s="22">
        <v>0.74</v>
      </c>
      <c r="J152" s="23">
        <v>5535</v>
      </c>
      <c r="K152" s="24">
        <f t="shared" si="6"/>
        <v>5535</v>
      </c>
      <c r="L152" s="25">
        <v>0</v>
      </c>
    </row>
    <row r="153" spans="1:12" ht="12.75">
      <c r="A153" s="17" t="e">
        <f>#REF!</f>
        <v>#REF!</v>
      </c>
      <c r="B153" s="18" t="s">
        <v>12</v>
      </c>
      <c r="C153" s="19" t="s">
        <v>616</v>
      </c>
      <c r="D153" s="20">
        <v>274</v>
      </c>
      <c r="E153" s="19" t="s">
        <v>13</v>
      </c>
      <c r="F153" s="20" t="s">
        <v>21</v>
      </c>
      <c r="G153" s="21" t="s">
        <v>480</v>
      </c>
      <c r="H153" s="21" t="s">
        <v>481</v>
      </c>
      <c r="I153" s="22">
        <v>0.2205</v>
      </c>
      <c r="J153" s="23">
        <v>1493</v>
      </c>
      <c r="K153" s="24">
        <f t="shared" si="6"/>
        <v>1493</v>
      </c>
      <c r="L153" s="25">
        <v>0</v>
      </c>
    </row>
    <row r="154" spans="1:12" ht="25.5">
      <c r="A154" s="17" t="e">
        <f>#REF!+1</f>
        <v>#REF!</v>
      </c>
      <c r="B154" s="26" t="s">
        <v>12</v>
      </c>
      <c r="C154" s="26" t="s">
        <v>617</v>
      </c>
      <c r="D154" s="20">
        <v>282</v>
      </c>
      <c r="E154" s="26" t="s">
        <v>17</v>
      </c>
      <c r="F154" s="20" t="s">
        <v>18</v>
      </c>
      <c r="G154" s="21" t="s">
        <v>506</v>
      </c>
      <c r="H154" s="21" t="s">
        <v>107</v>
      </c>
      <c r="I154" s="22">
        <v>0.92</v>
      </c>
      <c r="J154" s="23">
        <v>6157</v>
      </c>
      <c r="K154" s="24">
        <f t="shared" si="6"/>
        <v>6157</v>
      </c>
      <c r="L154" s="25">
        <v>0</v>
      </c>
    </row>
    <row r="155" spans="1:12" ht="25.5">
      <c r="A155" s="17" t="e">
        <f>A154+1</f>
        <v>#REF!</v>
      </c>
      <c r="B155" s="26" t="s">
        <v>12</v>
      </c>
      <c r="C155" s="26" t="s">
        <v>618</v>
      </c>
      <c r="D155" s="20">
        <v>283</v>
      </c>
      <c r="E155" s="26" t="s">
        <v>13</v>
      </c>
      <c r="F155" s="20" t="s">
        <v>21</v>
      </c>
      <c r="G155" s="21" t="s">
        <v>619</v>
      </c>
      <c r="H155" s="21" t="s">
        <v>620</v>
      </c>
      <c r="I155" s="22">
        <v>0.192</v>
      </c>
      <c r="J155" s="23">
        <v>1542</v>
      </c>
      <c r="K155" s="24">
        <f t="shared" si="6"/>
        <v>1542</v>
      </c>
      <c r="L155" s="25">
        <v>0</v>
      </c>
    </row>
    <row r="156" spans="1:12" ht="25.5">
      <c r="A156" s="17" t="e">
        <f>#REF!+1</f>
        <v>#REF!</v>
      </c>
      <c r="B156" s="26" t="s">
        <v>12</v>
      </c>
      <c r="C156" s="26" t="s">
        <v>622</v>
      </c>
      <c r="D156" s="20">
        <v>293</v>
      </c>
      <c r="E156" s="26" t="s">
        <v>13</v>
      </c>
      <c r="F156" s="20" t="s">
        <v>21</v>
      </c>
      <c r="G156" s="21" t="s">
        <v>623</v>
      </c>
      <c r="H156" s="21" t="s">
        <v>464</v>
      </c>
      <c r="I156" s="22">
        <v>0.321</v>
      </c>
      <c r="J156" s="23">
        <v>1958.1</v>
      </c>
      <c r="K156" s="24">
        <f aca="true" t="shared" si="7" ref="K156:K162">SUM(J156-L156)</f>
        <v>1958.1</v>
      </c>
      <c r="L156" s="25">
        <v>0</v>
      </c>
    </row>
    <row r="157" spans="1:12" ht="25.5">
      <c r="A157" s="17" t="e">
        <f>#REF!+1</f>
        <v>#REF!</v>
      </c>
      <c r="B157" s="26" t="s">
        <v>12</v>
      </c>
      <c r="C157" s="26" t="s">
        <v>624</v>
      </c>
      <c r="D157" s="20">
        <v>304</v>
      </c>
      <c r="E157" s="26" t="s">
        <v>13</v>
      </c>
      <c r="F157" s="20" t="s">
        <v>21</v>
      </c>
      <c r="G157" s="21" t="s">
        <v>107</v>
      </c>
      <c r="H157" s="21" t="s">
        <v>621</v>
      </c>
      <c r="I157" s="22">
        <v>0.665</v>
      </c>
      <c r="J157" s="23">
        <v>5712.4</v>
      </c>
      <c r="K157" s="24">
        <f t="shared" si="7"/>
        <v>5712.4</v>
      </c>
      <c r="L157" s="25">
        <v>0</v>
      </c>
    </row>
    <row r="158" spans="1:12" ht="25.5">
      <c r="A158" s="17" t="e">
        <f>#REF!+1</f>
        <v>#REF!</v>
      </c>
      <c r="B158" s="26" t="s">
        <v>12</v>
      </c>
      <c r="C158" s="26" t="s">
        <v>625</v>
      </c>
      <c r="D158" s="20">
        <v>312</v>
      </c>
      <c r="E158" s="26" t="s">
        <v>13</v>
      </c>
      <c r="F158" s="20" t="s">
        <v>14</v>
      </c>
      <c r="G158" s="21" t="s">
        <v>626</v>
      </c>
      <c r="H158" s="21" t="s">
        <v>458</v>
      </c>
      <c r="I158" s="22">
        <v>1.1400000000000001</v>
      </c>
      <c r="J158" s="23">
        <v>6270</v>
      </c>
      <c r="K158" s="24">
        <f t="shared" si="7"/>
        <v>6270</v>
      </c>
      <c r="L158" s="25">
        <v>0</v>
      </c>
    </row>
    <row r="159" spans="1:12" ht="12.75">
      <c r="A159" s="17" t="e">
        <f>A158+1</f>
        <v>#REF!</v>
      </c>
      <c r="B159" s="26" t="s">
        <v>12</v>
      </c>
      <c r="C159" s="26" t="s">
        <v>627</v>
      </c>
      <c r="D159" s="20">
        <v>313</v>
      </c>
      <c r="E159" s="26" t="s">
        <v>13</v>
      </c>
      <c r="F159" s="20" t="s">
        <v>21</v>
      </c>
      <c r="G159" s="21" t="s">
        <v>481</v>
      </c>
      <c r="H159" s="21" t="s">
        <v>461</v>
      </c>
      <c r="I159" s="22">
        <v>0.208</v>
      </c>
      <c r="J159" s="23">
        <v>1660</v>
      </c>
      <c r="K159" s="24">
        <f t="shared" si="7"/>
        <v>1660</v>
      </c>
      <c r="L159" s="25">
        <v>0</v>
      </c>
    </row>
    <row r="160" spans="1:12" ht="25.5">
      <c r="A160" s="17" t="e">
        <f>#REF!+1</f>
        <v>#REF!</v>
      </c>
      <c r="B160" s="26" t="s">
        <v>12</v>
      </c>
      <c r="C160" s="26" t="s">
        <v>628</v>
      </c>
      <c r="D160" s="20">
        <v>324</v>
      </c>
      <c r="E160" s="26" t="s">
        <v>13</v>
      </c>
      <c r="F160" s="20" t="s">
        <v>14</v>
      </c>
      <c r="G160" s="21" t="s">
        <v>471</v>
      </c>
      <c r="H160" s="21" t="s">
        <v>52</v>
      </c>
      <c r="I160" s="22">
        <v>0.47</v>
      </c>
      <c r="J160" s="23">
        <v>1659.1</v>
      </c>
      <c r="K160" s="24">
        <f t="shared" si="7"/>
        <v>1659.1</v>
      </c>
      <c r="L160" s="25">
        <v>0</v>
      </c>
    </row>
    <row r="161" spans="1:12" ht="25.5">
      <c r="A161" s="17"/>
      <c r="B161" s="78" t="s">
        <v>12</v>
      </c>
      <c r="C161" s="78" t="s">
        <v>681</v>
      </c>
      <c r="D161" s="52" t="s">
        <v>674</v>
      </c>
      <c r="E161" s="78" t="s">
        <v>13</v>
      </c>
      <c r="F161" s="52" t="s">
        <v>674</v>
      </c>
      <c r="G161" s="49" t="s">
        <v>682</v>
      </c>
      <c r="H161" s="49" t="s">
        <v>683</v>
      </c>
      <c r="I161" s="22">
        <v>0.368</v>
      </c>
      <c r="J161" s="23">
        <v>2576</v>
      </c>
      <c r="K161" s="24">
        <f t="shared" si="7"/>
        <v>2576</v>
      </c>
      <c r="L161" s="25">
        <v>0</v>
      </c>
    </row>
    <row r="162" spans="1:12" ht="38.25">
      <c r="A162" s="17" t="e">
        <f>#REF!+1</f>
        <v>#REF!</v>
      </c>
      <c r="B162" s="26" t="s">
        <v>12</v>
      </c>
      <c r="C162" s="26" t="s">
        <v>629</v>
      </c>
      <c r="D162" s="20">
        <v>339</v>
      </c>
      <c r="E162" s="26" t="s">
        <v>17</v>
      </c>
      <c r="F162" s="20" t="s">
        <v>18</v>
      </c>
      <c r="G162" s="21" t="s">
        <v>480</v>
      </c>
      <c r="H162" s="21" t="s">
        <v>630</v>
      </c>
      <c r="I162" s="22">
        <v>0.77</v>
      </c>
      <c r="J162" s="23">
        <v>10440</v>
      </c>
      <c r="K162" s="24">
        <f t="shared" si="7"/>
        <v>10440</v>
      </c>
      <c r="L162" s="25">
        <v>0</v>
      </c>
    </row>
    <row r="163" spans="2:12" ht="12.75">
      <c r="B163" s="3"/>
      <c r="C163" s="3"/>
      <c r="D163" s="33"/>
      <c r="F163" s="33"/>
      <c r="G163" s="34"/>
      <c r="H163" s="35"/>
      <c r="I163" s="1"/>
      <c r="J163" s="36"/>
      <c r="K163" s="36"/>
      <c r="L163" s="37"/>
    </row>
    <row r="164" spans="7:12" ht="25.5" customHeight="1">
      <c r="G164" s="85" t="s">
        <v>441</v>
      </c>
      <c r="H164" s="86"/>
      <c r="I164" s="38" t="s">
        <v>442</v>
      </c>
      <c r="J164" s="39">
        <f>SUM(J8:J163)</f>
        <v>808042.3599999998</v>
      </c>
      <c r="K164" s="39">
        <f>SUM(K8:K163)</f>
        <v>808042.3599999998</v>
      </c>
      <c r="L164" s="39">
        <f>SUM(L8:L163)</f>
        <v>0</v>
      </c>
    </row>
    <row r="165" spans="7:12" ht="12.75">
      <c r="G165" s="85" t="s">
        <v>443</v>
      </c>
      <c r="H165" s="86"/>
      <c r="I165" s="40" t="s">
        <v>444</v>
      </c>
      <c r="J165" s="41">
        <f>SUM(J164)/100</f>
        <v>8080.423599999997</v>
      </c>
      <c r="K165" s="42">
        <f>SUM(K164)/100</f>
        <v>8080.423599999997</v>
      </c>
      <c r="L165" s="43">
        <f>SUM(L164)/100</f>
        <v>0</v>
      </c>
    </row>
    <row r="166" spans="7:12" ht="12.75">
      <c r="G166" s="85" t="s">
        <v>445</v>
      </c>
      <c r="H166" s="86"/>
      <c r="I166" s="40" t="s">
        <v>446</v>
      </c>
      <c r="J166" s="36"/>
      <c r="K166" s="36"/>
      <c r="L166" s="44">
        <f>SUM(L165*1)</f>
        <v>0</v>
      </c>
    </row>
  </sheetData>
  <sheetProtection/>
  <mergeCells count="20">
    <mergeCell ref="K5:K6"/>
    <mergeCell ref="I5:I6"/>
    <mergeCell ref="L5:L6"/>
    <mergeCell ref="G165:H165"/>
    <mergeCell ref="G5:H5"/>
    <mergeCell ref="G166:H166"/>
    <mergeCell ref="G164:H164"/>
    <mergeCell ref="G27:H27"/>
    <mergeCell ref="G34:H34"/>
    <mergeCell ref="G80:H80"/>
    <mergeCell ref="G121:H121"/>
    <mergeCell ref="G42:H42"/>
    <mergeCell ref="G132:H132"/>
    <mergeCell ref="A5:A6"/>
    <mergeCell ref="B5:C6"/>
    <mergeCell ref="D5:D6"/>
    <mergeCell ref="E5:E6"/>
    <mergeCell ref="F5:F6"/>
  </mergeCells>
  <printOptions/>
  <pageMargins left="0.31496062992125984" right="0.2362204724409449" top="0.984251968503937" bottom="0.4724409448818898" header="0.3937007874015748" footer="0.2362204724409449"/>
  <pageSetup fitToHeight="0" horizontalDpi="600" verticalDpi="600" orientation="landscape" paperSize="9" scale="75" r:id="rId1"/>
  <headerFooter alignWithMargins="0">
    <oddHeader>&amp;CLetnie utrzymanie jezdni ulic na terenie miasta Chorzowa - 
Wykaz ulic</oddHeader>
    <oddFooter>&amp;LMiejski Zarząd Ulic I Mostów&amp;CStrona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8" sqref="B8:C8"/>
    </sheetView>
  </sheetViews>
  <sheetFormatPr defaultColWidth="11.75390625" defaultRowHeight="12.75"/>
  <cols>
    <col min="1" max="1" width="34.25390625" style="1" customWidth="1"/>
    <col min="2" max="2" width="20.75390625" style="1" customWidth="1"/>
    <col min="3" max="3" width="23.25390625" style="1" customWidth="1"/>
    <col min="4" max="16384" width="11.75390625" style="1" customWidth="1"/>
  </cols>
  <sheetData>
    <row r="1" spans="1:3" ht="12.75">
      <c r="A1" s="75" t="s">
        <v>673</v>
      </c>
      <c r="B1" s="93" t="s">
        <v>670</v>
      </c>
      <c r="C1" s="92"/>
    </row>
    <row r="2" spans="1:3" ht="12.75">
      <c r="A2" s="76" t="s">
        <v>668</v>
      </c>
      <c r="B2" s="90">
        <v>720479.32</v>
      </c>
      <c r="C2" s="92"/>
    </row>
    <row r="3" spans="1:3" ht="12.75">
      <c r="A3" s="76" t="s">
        <v>669</v>
      </c>
      <c r="B3" s="90">
        <v>2067597.41</v>
      </c>
      <c r="C3" s="92"/>
    </row>
    <row r="4" spans="1:3" ht="12.75">
      <c r="A4" s="76"/>
      <c r="B4" s="90"/>
      <c r="C4" s="91"/>
    </row>
    <row r="5" spans="1:3" ht="12.75">
      <c r="A5" s="76"/>
      <c r="B5" s="90"/>
      <c r="C5" s="91"/>
    </row>
    <row r="6" spans="1:3" ht="12.75">
      <c r="A6" s="76"/>
      <c r="B6" s="90"/>
      <c r="C6" s="91"/>
    </row>
    <row r="7" spans="1:3" ht="12.75">
      <c r="A7" s="76"/>
      <c r="B7" s="90"/>
      <c r="C7" s="91"/>
    </row>
    <row r="8" spans="1:3" ht="12.75">
      <c r="A8" s="77" t="s">
        <v>671</v>
      </c>
      <c r="B8" s="90">
        <f>(B2+B3)+(C2+C3)+SUM(B4:B7)</f>
        <v>2788076.73</v>
      </c>
      <c r="C8" s="92"/>
    </row>
    <row r="9" spans="1:3" ht="12.75">
      <c r="A9" s="77" t="s">
        <v>672</v>
      </c>
      <c r="B9" s="90">
        <f>B8*1.08</f>
        <v>3011122.8684</v>
      </c>
      <c r="C9" s="92"/>
    </row>
  </sheetData>
  <sheetProtection/>
  <mergeCells count="9">
    <mergeCell ref="B7:C7"/>
    <mergeCell ref="B8:C8"/>
    <mergeCell ref="B9:C9"/>
    <mergeCell ref="B2:C2"/>
    <mergeCell ref="B3:C3"/>
    <mergeCell ref="B1:C1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&amp;CKosztorys inwestorski zimowego i letniego utrzymania w sezonach 2012 - 2014 sporządzony w dniu 26.06.2012r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OSADNIK</dc:creator>
  <cp:keywords/>
  <dc:description/>
  <cp:lastModifiedBy>LENOVO USER</cp:lastModifiedBy>
  <cp:lastPrinted>2014-10-27T08:04:19Z</cp:lastPrinted>
  <dcterms:created xsi:type="dcterms:W3CDTF">2002-04-23T07:00:22Z</dcterms:created>
  <dcterms:modified xsi:type="dcterms:W3CDTF">2017-09-27T10:11:07Z</dcterms:modified>
  <cp:category/>
  <cp:version/>
  <cp:contentType/>
  <cp:contentStatus/>
  <cp:revision>1</cp:revision>
</cp:coreProperties>
</file>