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8328" lockStructure="1"/>
  <bookViews>
    <workbookView xWindow="0" yWindow="0" windowWidth="28800" windowHeight="109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5" i="1" l="1"/>
  <c r="I15" i="1"/>
  <c r="K17" i="1"/>
  <c r="J17" i="1"/>
  <c r="K20" i="1" l="1"/>
  <c r="K21" i="1" s="1"/>
  <c r="K22" i="1" s="1"/>
  <c r="J15" i="1"/>
  <c r="J20" i="1" s="1"/>
  <c r="J21" i="1" s="1"/>
  <c r="J22" i="1" s="1"/>
  <c r="I18" i="1"/>
  <c r="I17" i="1"/>
  <c r="L17" i="1" s="1"/>
  <c r="G11" i="1" l="1"/>
  <c r="I11" i="1" s="1"/>
  <c r="G19" i="1" l="1"/>
  <c r="I19" i="1" s="1"/>
  <c r="G18" i="1"/>
  <c r="G17" i="1"/>
  <c r="G16" i="1"/>
  <c r="I16" i="1" s="1"/>
  <c r="G15" i="1"/>
  <c r="G14" i="1"/>
  <c r="I14" i="1" s="1"/>
  <c r="G10" i="1"/>
  <c r="G9" i="1"/>
  <c r="I9" i="1" s="1"/>
  <c r="G8" i="1"/>
  <c r="G7" i="1"/>
  <c r="I10" i="1" l="1"/>
  <c r="G4" i="1"/>
  <c r="I5" i="1"/>
  <c r="I7" i="1"/>
  <c r="I8" i="1"/>
  <c r="G6" i="1"/>
  <c r="G20" i="1" l="1"/>
  <c r="G21" i="1" s="1"/>
  <c r="G22" i="1" s="1"/>
  <c r="I20" i="1"/>
  <c r="I21" i="1" s="1"/>
  <c r="I22" i="1" s="1"/>
</calcChain>
</file>

<file path=xl/sharedStrings.xml><?xml version="1.0" encoding="utf-8"?>
<sst xmlns="http://schemas.openxmlformats.org/spreadsheetml/2006/main" count="58" uniqueCount="36">
  <si>
    <t>SPEC</t>
  </si>
  <si>
    <t>JEDN</t>
  </si>
  <si>
    <t>ILOŚĆ</t>
  </si>
  <si>
    <t>CENA JED.</t>
  </si>
  <si>
    <t>WARTOŚĆ</t>
  </si>
  <si>
    <t>UWAGI</t>
  </si>
  <si>
    <t>KOSZTY OGÓLNE</t>
  </si>
  <si>
    <t>x</t>
  </si>
  <si>
    <t>kpl.</t>
  </si>
  <si>
    <t>PRACE REMONTOWE</t>
  </si>
  <si>
    <t>Rozbiórka elementów paneli akustycznych</t>
  </si>
  <si>
    <t>m2</t>
  </si>
  <si>
    <t>szt.</t>
  </si>
  <si>
    <t>Montaż betonowych podwalin</t>
  </si>
  <si>
    <t>Montaż elementów wykończeniowych - Oktagon</t>
  </si>
  <si>
    <t>Tymczasowa organizacja ruchu</t>
  </si>
  <si>
    <t>KOSZTORYS OFERTOWY</t>
  </si>
  <si>
    <t>SUMA netto:</t>
  </si>
  <si>
    <t>Vat 23%:</t>
  </si>
  <si>
    <t>SUMA brutto:</t>
  </si>
  <si>
    <t xml:space="preserve">Koszty ogólne </t>
  </si>
  <si>
    <t xml:space="preserve">Montaż paneli aluminiowych gr. 125 mm ( nowe ) </t>
  </si>
  <si>
    <t xml:space="preserve">Montaż palneli aluminiowych gr. 125 mm ( odzysk ) </t>
  </si>
  <si>
    <t>Demontaż i montaż elementów wykończeniowych - Oktagon ( odzysk )</t>
  </si>
  <si>
    <t xml:space="preserve">Kucie betonu ( stopa fundamentowa ) </t>
  </si>
  <si>
    <t>m3</t>
  </si>
  <si>
    <t xml:space="preserve">Betonowanie stopy fundamentowej </t>
  </si>
  <si>
    <t xml:space="preserve">Montaż nowego słupa stalowego </t>
  </si>
  <si>
    <t>„Awaryjna naprawa uszkodzonych ekranów akustycznych w ciągu DTŚ w km 24+553 do km 25+037 w Chorzowie"</t>
  </si>
  <si>
    <t>Rozbiórka uszkodzonego słupa stalowego</t>
  </si>
  <si>
    <t>kolizja</t>
  </si>
  <si>
    <t>kradzież  wiadukt</t>
  </si>
  <si>
    <t>kradzież przystanek</t>
  </si>
  <si>
    <t>Zad.1</t>
  </si>
  <si>
    <t>Zad.2</t>
  </si>
  <si>
    <t>Zad.3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</si>
</sst>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right" vertical="top" indent="1"/>
    </xf>
    <xf numFmtId="0" fontId="4" fillId="2" borderId="2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vertical="center"/>
    </xf>
    <xf numFmtId="8" fontId="3" fillId="2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8" fontId="4" fillId="0" borderId="2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8" fontId="4" fillId="0" borderId="0" xfId="0" applyNumberFormat="1" applyFont="1" applyFill="1" applyBorder="1" applyAlignment="1" applyProtection="1">
      <alignment vertical="center"/>
    </xf>
    <xf numFmtId="44" fontId="4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44" fontId="4" fillId="3" borderId="0" xfId="0" applyNumberFormat="1" applyFont="1" applyFill="1" applyBorder="1" applyAlignment="1" applyProtection="1">
      <alignment horizontal="right" vertical="center"/>
    </xf>
    <xf numFmtId="44" fontId="4" fillId="4" borderId="0" xfId="0" applyNumberFormat="1" applyFont="1" applyFill="1" applyBorder="1" applyAlignment="1" applyProtection="1">
      <alignment horizontal="right" vertical="center"/>
    </xf>
    <xf numFmtId="44" fontId="4" fillId="5" borderId="0" xfId="0" applyNumberFormat="1" applyFont="1" applyFill="1" applyBorder="1" applyAlignment="1" applyProtection="1">
      <alignment horizontal="right" vertical="center"/>
    </xf>
    <xf numFmtId="44" fontId="3" fillId="3" borderId="0" xfId="0" applyNumberFormat="1" applyFont="1" applyFill="1" applyBorder="1" applyAlignment="1" applyProtection="1">
      <alignment vertical="center"/>
    </xf>
    <xf numFmtId="44" fontId="3" fillId="4" borderId="0" xfId="0" applyNumberFormat="1" applyFont="1" applyFill="1" applyBorder="1" applyAlignment="1" applyProtection="1">
      <alignment vertical="center"/>
    </xf>
    <xf numFmtId="44" fontId="3" fillId="5" borderId="0" xfId="0" applyNumberFormat="1" applyFont="1" applyFill="1" applyBorder="1" applyAlignment="1" applyProtection="1">
      <alignment vertical="center"/>
    </xf>
    <xf numFmtId="8" fontId="4" fillId="6" borderId="2" xfId="0" applyNumberFormat="1" applyFont="1" applyFill="1" applyBorder="1" applyAlignment="1" applyProtection="1">
      <alignment horizontal="right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8" fontId="3" fillId="2" borderId="2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topLeftCell="A2" zoomScale="85" zoomScaleNormal="85" workbookViewId="0">
      <selection activeCell="F5" sqref="F5"/>
    </sheetView>
  </sheetViews>
  <sheetFormatPr defaultRowHeight="12.75" x14ac:dyDescent="0.2"/>
  <cols>
    <col min="1" max="1" width="4.5703125" style="17" customWidth="1"/>
    <col min="2" max="2" width="17.42578125" style="19" customWidth="1"/>
    <col min="3" max="3" width="53.140625" customWidth="1"/>
    <col min="4" max="4" width="11.28515625" customWidth="1"/>
    <col min="5" max="5" width="17" style="3" customWidth="1"/>
    <col min="6" max="6" width="11.7109375" customWidth="1"/>
    <col min="7" max="7" width="12.7109375" customWidth="1"/>
    <col min="8" max="8" width="19" customWidth="1"/>
    <col min="9" max="9" width="14.5703125" customWidth="1"/>
    <col min="10" max="10" width="16" customWidth="1"/>
    <col min="11" max="11" width="16.5703125" customWidth="1"/>
    <col min="12" max="12" width="12.28515625" customWidth="1"/>
    <col min="13" max="13" width="10.5703125" bestFit="1" customWidth="1"/>
  </cols>
  <sheetData>
    <row r="1" spans="1:11" ht="13.5" thickBot="1" x14ac:dyDescent="0.25">
      <c r="A1" s="33" t="s">
        <v>16</v>
      </c>
      <c r="B1" s="33"/>
      <c r="C1" s="33"/>
      <c r="D1" s="33"/>
      <c r="E1" s="33"/>
      <c r="F1" s="33"/>
      <c r="G1" s="33"/>
      <c r="H1" s="33"/>
    </row>
    <row r="2" spans="1:11" ht="25.5" customHeight="1" thickBot="1" x14ac:dyDescent="0.25">
      <c r="A2" s="34" t="s">
        <v>28</v>
      </c>
      <c r="B2" s="35"/>
      <c r="C2" s="35"/>
      <c r="D2" s="35"/>
      <c r="E2" s="35"/>
      <c r="F2" s="35"/>
      <c r="G2" s="35"/>
      <c r="H2" s="36"/>
      <c r="I2" s="17" t="s">
        <v>30</v>
      </c>
      <c r="J2" s="20" t="s">
        <v>31</v>
      </c>
      <c r="K2" s="20" t="s">
        <v>32</v>
      </c>
    </row>
    <row r="3" spans="1:11" s="6" customFormat="1" ht="16.5" customHeight="1" x14ac:dyDescent="0.2">
      <c r="A3" s="15"/>
      <c r="B3" s="18" t="s">
        <v>0</v>
      </c>
      <c r="C3" s="12"/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21" t="s">
        <v>33</v>
      </c>
      <c r="J3" s="22" t="s">
        <v>34</v>
      </c>
      <c r="K3" s="23" t="s">
        <v>35</v>
      </c>
    </row>
    <row r="4" spans="1:11" s="6" customFormat="1" ht="16.5" customHeight="1" x14ac:dyDescent="0.2">
      <c r="A4" s="16"/>
      <c r="B4" s="4"/>
      <c r="C4" s="5" t="s">
        <v>6</v>
      </c>
      <c r="D4" s="1" t="s">
        <v>7</v>
      </c>
      <c r="E4" s="1" t="s">
        <v>7</v>
      </c>
      <c r="F4" s="1" t="s">
        <v>7</v>
      </c>
      <c r="G4" s="7">
        <f>G5</f>
        <v>0</v>
      </c>
      <c r="H4" s="31"/>
    </row>
    <row r="5" spans="1:11" s="6" customFormat="1" ht="16.5" customHeight="1" x14ac:dyDescent="0.2">
      <c r="A5" s="8">
        <v>1</v>
      </c>
      <c r="B5" s="2"/>
      <c r="C5" s="2" t="s">
        <v>20</v>
      </c>
      <c r="D5" s="8" t="s">
        <v>8</v>
      </c>
      <c r="E5" s="32">
        <v>1</v>
      </c>
      <c r="F5" s="30"/>
      <c r="G5" s="9">
        <f>ROUND(E5*F5,2)</f>
        <v>0</v>
      </c>
      <c r="H5" s="37"/>
      <c r="I5" s="13">
        <f>G5</f>
        <v>0</v>
      </c>
      <c r="J5" s="6">
        <v>0</v>
      </c>
      <c r="K5" s="6">
        <v>0</v>
      </c>
    </row>
    <row r="6" spans="1:11" s="6" customFormat="1" ht="16.5" customHeight="1" x14ac:dyDescent="0.2">
      <c r="A6" s="16"/>
      <c r="B6" s="4"/>
      <c r="C6" s="5" t="s">
        <v>9</v>
      </c>
      <c r="D6" s="1" t="s">
        <v>7</v>
      </c>
      <c r="E6" s="1" t="s">
        <v>7</v>
      </c>
      <c r="F6" s="31" t="s">
        <v>7</v>
      </c>
      <c r="G6" s="7">
        <f>SUM(G7:G19)</f>
        <v>0</v>
      </c>
      <c r="H6" s="31"/>
    </row>
    <row r="7" spans="1:11" s="6" customFormat="1" ht="16.5" customHeight="1" x14ac:dyDescent="0.2">
      <c r="A7" s="8">
        <v>2</v>
      </c>
      <c r="B7" s="2"/>
      <c r="C7" s="2" t="s">
        <v>10</v>
      </c>
      <c r="D7" s="8" t="s">
        <v>11</v>
      </c>
      <c r="E7" s="32">
        <v>34.979999999999997</v>
      </c>
      <c r="F7" s="30"/>
      <c r="G7" s="9">
        <f t="shared" ref="G7:G19" si="0">ROUND(E7*F7,2)</f>
        <v>0</v>
      </c>
      <c r="H7" s="37"/>
      <c r="I7" s="13">
        <f>G7</f>
        <v>0</v>
      </c>
      <c r="J7" s="6">
        <v>0</v>
      </c>
      <c r="K7" s="6">
        <v>0</v>
      </c>
    </row>
    <row r="8" spans="1:11" s="6" customFormat="1" ht="16.5" customHeight="1" x14ac:dyDescent="0.2">
      <c r="A8" s="8">
        <v>3</v>
      </c>
      <c r="B8" s="2"/>
      <c r="C8" s="2" t="s">
        <v>29</v>
      </c>
      <c r="D8" s="8" t="s">
        <v>12</v>
      </c>
      <c r="E8" s="32">
        <v>1</v>
      </c>
      <c r="F8" s="30"/>
      <c r="G8" s="9">
        <f t="shared" si="0"/>
        <v>0</v>
      </c>
      <c r="H8" s="37"/>
      <c r="I8" s="13">
        <f>G8</f>
        <v>0</v>
      </c>
      <c r="J8" s="6">
        <v>0</v>
      </c>
      <c r="K8" s="6">
        <v>0</v>
      </c>
    </row>
    <row r="9" spans="1:11" s="6" customFormat="1" ht="16.5" customHeight="1" x14ac:dyDescent="0.2">
      <c r="A9" s="8">
        <v>4</v>
      </c>
      <c r="B9" s="2"/>
      <c r="C9" s="2" t="s">
        <v>24</v>
      </c>
      <c r="D9" s="8" t="s">
        <v>25</v>
      </c>
      <c r="E9" s="32">
        <v>0.4</v>
      </c>
      <c r="F9" s="30"/>
      <c r="G9" s="9">
        <f t="shared" si="0"/>
        <v>0</v>
      </c>
      <c r="H9" s="37"/>
      <c r="I9" s="13">
        <f>G9</f>
        <v>0</v>
      </c>
      <c r="J9" s="6">
        <v>0</v>
      </c>
      <c r="K9" s="6">
        <v>0</v>
      </c>
    </row>
    <row r="10" spans="1:11" s="6" customFormat="1" ht="16.5" customHeight="1" x14ac:dyDescent="0.2">
      <c r="A10" s="8">
        <v>5</v>
      </c>
      <c r="B10" s="2"/>
      <c r="C10" s="2" t="s">
        <v>26</v>
      </c>
      <c r="D10" s="8" t="s">
        <v>25</v>
      </c>
      <c r="E10" s="32">
        <v>0.4</v>
      </c>
      <c r="F10" s="30"/>
      <c r="G10" s="9">
        <f t="shared" si="0"/>
        <v>0</v>
      </c>
      <c r="H10" s="37"/>
      <c r="I10" s="13">
        <f>G10</f>
        <v>0</v>
      </c>
      <c r="J10" s="6">
        <v>0</v>
      </c>
      <c r="K10" s="6">
        <v>0</v>
      </c>
    </row>
    <row r="11" spans="1:11" s="6" customFormat="1" ht="15.75" customHeight="1" x14ac:dyDescent="0.2">
      <c r="A11" s="8">
        <v>6</v>
      </c>
      <c r="B11" s="2"/>
      <c r="C11" s="2" t="s">
        <v>27</v>
      </c>
      <c r="D11" s="8" t="s">
        <v>12</v>
      </c>
      <c r="E11" s="32">
        <v>1</v>
      </c>
      <c r="F11" s="30"/>
      <c r="G11" s="9">
        <f>ROUND(E11*F11,2)</f>
        <v>0</v>
      </c>
      <c r="H11" s="37"/>
      <c r="I11" s="13">
        <f>G11</f>
        <v>0</v>
      </c>
      <c r="J11" s="6">
        <v>0</v>
      </c>
      <c r="K11" s="6">
        <v>0</v>
      </c>
    </row>
    <row r="12" spans="1:11" s="6" customFormat="1" ht="0.75" hidden="1" customHeight="1" x14ac:dyDescent="0.2">
      <c r="A12" s="8">
        <v>7</v>
      </c>
      <c r="B12" s="2"/>
      <c r="C12" s="2"/>
      <c r="D12" s="8"/>
      <c r="E12" s="32"/>
      <c r="F12" s="30"/>
      <c r="G12" s="9"/>
      <c r="H12" s="37"/>
      <c r="K12" s="6">
        <v>0</v>
      </c>
    </row>
    <row r="13" spans="1:11" s="6" customFormat="1" ht="16.5" hidden="1" customHeight="1" x14ac:dyDescent="0.2">
      <c r="A13" s="8">
        <v>8</v>
      </c>
      <c r="B13" s="2"/>
      <c r="C13" s="2"/>
      <c r="D13" s="8"/>
      <c r="E13" s="32"/>
      <c r="F13" s="30"/>
      <c r="G13" s="9"/>
      <c r="H13" s="37"/>
      <c r="K13" s="6">
        <v>0</v>
      </c>
    </row>
    <row r="14" spans="1:11" s="6" customFormat="1" ht="16.5" customHeight="1" x14ac:dyDescent="0.2">
      <c r="A14" s="8">
        <v>7</v>
      </c>
      <c r="B14" s="2"/>
      <c r="C14" s="2" t="s">
        <v>13</v>
      </c>
      <c r="D14" s="8" t="s">
        <v>12</v>
      </c>
      <c r="E14" s="32">
        <v>2</v>
      </c>
      <c r="F14" s="30"/>
      <c r="G14" s="9">
        <f t="shared" si="0"/>
        <v>0</v>
      </c>
      <c r="H14" s="37"/>
      <c r="I14" s="13">
        <f>G14</f>
        <v>0</v>
      </c>
      <c r="J14" s="6">
        <v>0</v>
      </c>
      <c r="K14" s="6">
        <v>0</v>
      </c>
    </row>
    <row r="15" spans="1:11" s="6" customFormat="1" ht="16.5" customHeight="1" x14ac:dyDescent="0.2">
      <c r="A15" s="8">
        <v>8</v>
      </c>
      <c r="B15" s="2"/>
      <c r="C15" s="2" t="s">
        <v>21</v>
      </c>
      <c r="D15" s="8" t="s">
        <v>11</v>
      </c>
      <c r="E15" s="32">
        <v>28.34</v>
      </c>
      <c r="F15" s="30"/>
      <c r="G15" s="9">
        <f t="shared" si="0"/>
        <v>0</v>
      </c>
      <c r="H15" s="37"/>
      <c r="I15" s="13">
        <f>20.02*F15</f>
        <v>0</v>
      </c>
      <c r="J15" s="13">
        <f>8.32*F15</f>
        <v>0</v>
      </c>
      <c r="K15" s="6">
        <v>0</v>
      </c>
    </row>
    <row r="16" spans="1:11" s="6" customFormat="1" ht="16.5" customHeight="1" x14ac:dyDescent="0.2">
      <c r="A16" s="8">
        <v>9</v>
      </c>
      <c r="B16" s="2"/>
      <c r="C16" s="2" t="s">
        <v>22</v>
      </c>
      <c r="D16" s="8" t="s">
        <v>11</v>
      </c>
      <c r="E16" s="32">
        <v>14.96</v>
      </c>
      <c r="F16" s="30"/>
      <c r="G16" s="9">
        <f t="shared" si="0"/>
        <v>0</v>
      </c>
      <c r="H16" s="37"/>
      <c r="I16" s="13">
        <f>G16</f>
        <v>0</v>
      </c>
      <c r="J16" s="6">
        <v>0</v>
      </c>
      <c r="K16" s="6">
        <v>0</v>
      </c>
    </row>
    <row r="17" spans="1:13" s="6" customFormat="1" ht="16.5" customHeight="1" x14ac:dyDescent="0.2">
      <c r="A17" s="8">
        <v>10</v>
      </c>
      <c r="B17" s="2"/>
      <c r="C17" s="2" t="s">
        <v>14</v>
      </c>
      <c r="D17" s="8" t="s">
        <v>12</v>
      </c>
      <c r="E17" s="32">
        <v>6</v>
      </c>
      <c r="F17" s="30"/>
      <c r="G17" s="9">
        <f t="shared" si="0"/>
        <v>0</v>
      </c>
      <c r="H17" s="37"/>
      <c r="I17" s="13">
        <f>1*F17</f>
        <v>0</v>
      </c>
      <c r="J17" s="13">
        <f>F17*2</f>
        <v>0</v>
      </c>
      <c r="K17" s="13">
        <f>3*F17</f>
        <v>0</v>
      </c>
      <c r="L17" s="13">
        <f>SUM(I17:K17)</f>
        <v>0</v>
      </c>
    </row>
    <row r="18" spans="1:13" s="6" customFormat="1" ht="16.5" customHeight="1" x14ac:dyDescent="0.2">
      <c r="A18" s="8">
        <v>11</v>
      </c>
      <c r="B18" s="2"/>
      <c r="C18" s="2" t="s">
        <v>23</v>
      </c>
      <c r="D18" s="8" t="s">
        <v>12</v>
      </c>
      <c r="E18" s="32">
        <v>1</v>
      </c>
      <c r="F18" s="30"/>
      <c r="G18" s="9">
        <f t="shared" si="0"/>
        <v>0</v>
      </c>
      <c r="H18" s="37"/>
      <c r="I18" s="13">
        <f>F18</f>
        <v>0</v>
      </c>
      <c r="J18" s="6">
        <v>0</v>
      </c>
      <c r="K18" s="6">
        <v>0</v>
      </c>
    </row>
    <row r="19" spans="1:13" s="6" customFormat="1" ht="16.5" customHeight="1" x14ac:dyDescent="0.2">
      <c r="A19" s="8">
        <v>12</v>
      </c>
      <c r="B19" s="2"/>
      <c r="C19" s="2" t="s">
        <v>15</v>
      </c>
      <c r="D19" s="8" t="s">
        <v>12</v>
      </c>
      <c r="E19" s="32">
        <v>1</v>
      </c>
      <c r="F19" s="30"/>
      <c r="G19" s="9">
        <f t="shared" si="0"/>
        <v>0</v>
      </c>
      <c r="H19" s="37"/>
      <c r="I19" s="13">
        <f>G19</f>
        <v>0</v>
      </c>
      <c r="J19" s="6">
        <v>0</v>
      </c>
      <c r="K19" s="6">
        <v>0</v>
      </c>
    </row>
    <row r="20" spans="1:13" s="6" customFormat="1" ht="16.5" customHeight="1" x14ac:dyDescent="0.2">
      <c r="A20" s="16"/>
      <c r="B20" s="4"/>
      <c r="C20" s="10" t="s">
        <v>17</v>
      </c>
      <c r="D20" s="1" t="s">
        <v>7</v>
      </c>
      <c r="E20" s="1" t="s">
        <v>7</v>
      </c>
      <c r="F20" s="1" t="s">
        <v>7</v>
      </c>
      <c r="G20" s="7">
        <f>G4+G6</f>
        <v>0</v>
      </c>
      <c r="H20" s="31"/>
      <c r="I20" s="27">
        <f>SUM(I4:I19)</f>
        <v>0</v>
      </c>
      <c r="J20" s="28">
        <f>SUM(J4:J19)</f>
        <v>0</v>
      </c>
      <c r="K20" s="29">
        <f>SUM(K4:K19)</f>
        <v>0</v>
      </c>
    </row>
    <row r="21" spans="1:13" s="6" customFormat="1" ht="16.5" customHeight="1" x14ac:dyDescent="0.2">
      <c r="A21" s="16"/>
      <c r="B21" s="4"/>
      <c r="C21" s="10" t="s">
        <v>18</v>
      </c>
      <c r="D21" s="1" t="s">
        <v>7</v>
      </c>
      <c r="E21" s="1" t="s">
        <v>7</v>
      </c>
      <c r="F21" s="1" t="s">
        <v>7</v>
      </c>
      <c r="G21" s="7">
        <f>ROUND(G20*0.23,2)</f>
        <v>0</v>
      </c>
      <c r="H21" s="38"/>
      <c r="I21" s="24">
        <f>ROUND(I20*0.23,2)</f>
        <v>0</v>
      </c>
      <c r="J21" s="25">
        <f>ROUND(J20*0.23,2)</f>
        <v>0</v>
      </c>
      <c r="K21" s="26">
        <f>ROUND(K20*0.23,2)</f>
        <v>0</v>
      </c>
    </row>
    <row r="22" spans="1:13" s="6" customFormat="1" ht="16.5" customHeight="1" x14ac:dyDescent="0.2">
      <c r="A22" s="16"/>
      <c r="B22" s="4"/>
      <c r="C22" s="10" t="s">
        <v>19</v>
      </c>
      <c r="D22" s="1" t="s">
        <v>7</v>
      </c>
      <c r="E22" s="1" t="s">
        <v>7</v>
      </c>
      <c r="F22" s="1" t="s">
        <v>7</v>
      </c>
      <c r="G22" s="7">
        <f>G20+G21</f>
        <v>0</v>
      </c>
      <c r="H22" s="31"/>
      <c r="I22" s="27">
        <f>I21+I20</f>
        <v>0</v>
      </c>
      <c r="J22" s="28">
        <f>J21+J20</f>
        <v>0</v>
      </c>
      <c r="K22" s="29">
        <f>K21+K20</f>
        <v>0</v>
      </c>
      <c r="L22" s="14"/>
      <c r="M22" s="14"/>
    </row>
  </sheetData>
  <sheetProtection password="8328" sheet="1" objects="1" scenarios="1"/>
  <mergeCells count="2">
    <mergeCell ref="A1:H1"/>
    <mergeCell ref="A2:H2"/>
  </mergeCells>
  <pageMargins left="0.75" right="0.75" top="1" bottom="1" header="0.5" footer="0.5"/>
  <pageSetup paperSize="9" scale="48" orientation="portrait" r:id="rId1"/>
  <ignoredErrors>
    <ignoredError sqref="G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HP_MM</dc:creator>
  <cp:lastModifiedBy>Tadeusz Waluga</cp:lastModifiedBy>
  <cp:lastPrinted>2020-08-21T11:27:49Z</cp:lastPrinted>
  <dcterms:created xsi:type="dcterms:W3CDTF">2017-07-10T11:41:28Z</dcterms:created>
  <dcterms:modified xsi:type="dcterms:W3CDTF">2021-06-02T09:38:02Z</dcterms:modified>
</cp:coreProperties>
</file>